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codeName="חוברת_עבודה_זו"/>
  <xr:revisionPtr revIDLastSave="0" documentId="13_ncr:1_{26D2D23C-1280-4413-8523-CFAAD82B181D}" xr6:coauthVersionLast="36" xr6:coauthVersionMax="36" xr10:uidLastSave="{00000000-0000-0000-0000-000000000000}"/>
  <bookViews>
    <workbookView xWindow="0" yWindow="0" windowWidth="22260" windowHeight="12645" activeTab="2" xr2:uid="{00000000-000D-0000-FFFF-FFFF00000000}"/>
  </bookViews>
  <sheets>
    <sheet name="נוסטרו חיים" sheetId="1" r:id="rId1"/>
    <sheet name="כללי והון" sheetId="2" r:id="rId2"/>
    <sheet name="נוסטרו סיכום" sheetId="3" r:id="rId3"/>
  </sheets>
  <calcPr calcId="191029" concurrentManualCount="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D8" i="1" l="1"/>
  <c r="D26" i="1"/>
  <c r="D25" i="1"/>
  <c r="D27" i="1"/>
  <c r="D29" i="1"/>
  <c r="D30" i="1"/>
  <c r="D19" i="1" l="1"/>
  <c r="D15" i="1"/>
  <c r="D11" i="1"/>
  <c r="D31" i="1"/>
  <c r="D22" i="1"/>
  <c r="D18" i="1"/>
  <c r="D14" i="1"/>
  <c r="D10" i="1"/>
  <c r="D9" i="1"/>
  <c r="D21" i="1"/>
  <c r="D17" i="1"/>
  <c r="D13" i="1"/>
  <c r="D23" i="1"/>
  <c r="D20" i="1"/>
  <c r="D16" i="1"/>
  <c r="D12" i="1"/>
  <c r="B6" i="3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K47" i="3" s="1"/>
  <c r="I8" i="3"/>
  <c r="G8" i="3"/>
  <c r="G36" i="3" s="1"/>
  <c r="E8" i="3"/>
  <c r="E36" i="3" s="1"/>
  <c r="C8" i="3"/>
  <c r="C36" i="3" s="1"/>
  <c r="Y58" i="2"/>
  <c r="S58" i="2"/>
  <c r="M58" i="2"/>
  <c r="G58" i="2"/>
  <c r="E58" i="2"/>
  <c r="C58" i="2"/>
  <c r="Y57" i="2"/>
  <c r="S57" i="2"/>
  <c r="M57" i="2"/>
  <c r="G57" i="2"/>
  <c r="E57" i="2"/>
  <c r="E59" i="2" s="1"/>
  <c r="F58" i="2" s="1"/>
  <c r="C57" i="2"/>
  <c r="Y54" i="2"/>
  <c r="S54" i="2"/>
  <c r="M54" i="2"/>
  <c r="G54" i="2"/>
  <c r="E54" i="2"/>
  <c r="C54" i="2"/>
  <c r="Y53" i="2"/>
  <c r="S53" i="2"/>
  <c r="M53" i="2"/>
  <c r="G53" i="2"/>
  <c r="E53" i="2"/>
  <c r="C53" i="2"/>
  <c r="Y50" i="2"/>
  <c r="S50" i="2"/>
  <c r="M50" i="2"/>
  <c r="G50" i="2"/>
  <c r="E50" i="2"/>
  <c r="C50" i="2"/>
  <c r="Y49" i="2"/>
  <c r="S49" i="2"/>
  <c r="M49" i="2"/>
  <c r="G49" i="2"/>
  <c r="E49" i="2"/>
  <c r="C49" i="2"/>
  <c r="Y48" i="2"/>
  <c r="S48" i="2"/>
  <c r="M48" i="2"/>
  <c r="G48" i="2"/>
  <c r="E48" i="2"/>
  <c r="C48" i="2"/>
  <c r="Y47" i="2"/>
  <c r="S47" i="2"/>
  <c r="M47" i="2"/>
  <c r="G47" i="2"/>
  <c r="E47" i="2"/>
  <c r="C47" i="2"/>
  <c r="Y46" i="2"/>
  <c r="S46" i="2"/>
  <c r="M46" i="2"/>
  <c r="G46" i="2"/>
  <c r="E46" i="2"/>
  <c r="C46" i="2"/>
  <c r="Y45" i="2"/>
  <c r="S45" i="2"/>
  <c r="M45" i="2"/>
  <c r="G45" i="2"/>
  <c r="E45" i="2"/>
  <c r="C45" i="2"/>
  <c r="Y44" i="2"/>
  <c r="S44" i="2"/>
  <c r="M44" i="2"/>
  <c r="G44" i="2"/>
  <c r="E44" i="2"/>
  <c r="C44" i="2"/>
  <c r="Y43" i="2"/>
  <c r="S43" i="2"/>
  <c r="M43" i="2"/>
  <c r="G43" i="2"/>
  <c r="E43" i="2"/>
  <c r="C43" i="2"/>
  <c r="Y42" i="2"/>
  <c r="S42" i="2"/>
  <c r="M42" i="2"/>
  <c r="G42" i="2"/>
  <c r="E42" i="2"/>
  <c r="C42" i="2"/>
  <c r="Y41" i="2"/>
  <c r="S41" i="2"/>
  <c r="M41" i="2"/>
  <c r="G41" i="2"/>
  <c r="E41" i="2"/>
  <c r="C41" i="2"/>
  <c r="Y40" i="2"/>
  <c r="S40" i="2"/>
  <c r="M40" i="2"/>
  <c r="G40" i="2"/>
  <c r="E40" i="2"/>
  <c r="C40" i="2"/>
  <c r="Y39" i="2"/>
  <c r="S39" i="2"/>
  <c r="M39" i="2"/>
  <c r="G39" i="2"/>
  <c r="E39" i="2"/>
  <c r="C39" i="2"/>
  <c r="Y38" i="2"/>
  <c r="S38" i="2"/>
  <c r="M38" i="2"/>
  <c r="G38" i="2"/>
  <c r="E38" i="2"/>
  <c r="C38" i="2"/>
  <c r="Y37" i="2"/>
  <c r="S37" i="2"/>
  <c r="M37" i="2"/>
  <c r="G37" i="2"/>
  <c r="E37" i="2"/>
  <c r="C37" i="2"/>
  <c r="Y36" i="2"/>
  <c r="S36" i="2"/>
  <c r="M36" i="2"/>
  <c r="G36" i="2"/>
  <c r="E36" i="2"/>
  <c r="C36" i="2"/>
  <c r="B34" i="2"/>
  <c r="Y31" i="2"/>
  <c r="W31" i="2"/>
  <c r="X31" i="2" s="1"/>
  <c r="U31" i="2"/>
  <c r="V29" i="2" s="1"/>
  <c r="S31" i="2"/>
  <c r="Q31" i="2"/>
  <c r="O31" i="2"/>
  <c r="P31" i="2" s="1"/>
  <c r="M31" i="2"/>
  <c r="N29" i="2" s="1"/>
  <c r="K31" i="2"/>
  <c r="I31" i="2"/>
  <c r="H31" i="2"/>
  <c r="D31" i="2"/>
  <c r="X30" i="2"/>
  <c r="H30" i="2"/>
  <c r="X29" i="2"/>
  <c r="H29" i="2"/>
  <c r="F29" i="2"/>
  <c r="D29" i="2"/>
  <c r="Y27" i="2"/>
  <c r="W27" i="2"/>
  <c r="X26" i="2" s="1"/>
  <c r="U27" i="2"/>
  <c r="V27" i="2" s="1"/>
  <c r="S27" i="2"/>
  <c r="T27" i="2" s="1"/>
  <c r="Q27" i="2"/>
  <c r="O27" i="2"/>
  <c r="P27" i="2" s="1"/>
  <c r="M27" i="2"/>
  <c r="N27" i="2" s="1"/>
  <c r="K27" i="2"/>
  <c r="L25" i="2" s="1"/>
  <c r="I27" i="2"/>
  <c r="D26" i="2"/>
  <c r="V26" i="2"/>
  <c r="F25" i="2"/>
  <c r="Y23" i="2"/>
  <c r="W23" i="2"/>
  <c r="X20" i="2" s="1"/>
  <c r="U23" i="2"/>
  <c r="V19" i="2" s="1"/>
  <c r="S23" i="2"/>
  <c r="T9" i="2" s="1"/>
  <c r="Q23" i="2"/>
  <c r="O23" i="2"/>
  <c r="P17" i="2" s="1"/>
  <c r="M23" i="2"/>
  <c r="N15" i="2" s="1"/>
  <c r="K23" i="2"/>
  <c r="K50" i="2" s="1"/>
  <c r="I23" i="2"/>
  <c r="I49" i="2" s="1"/>
  <c r="F23" i="2"/>
  <c r="D22" i="2"/>
  <c r="F22" i="2"/>
  <c r="H21" i="2"/>
  <c r="F21" i="2"/>
  <c r="H20" i="2"/>
  <c r="F20" i="2"/>
  <c r="X18" i="2"/>
  <c r="V18" i="2"/>
  <c r="F18" i="2"/>
  <c r="F17" i="2"/>
  <c r="H16" i="2"/>
  <c r="F16" i="2"/>
  <c r="X15" i="2"/>
  <c r="F14" i="2"/>
  <c r="H13" i="2"/>
  <c r="F13" i="2"/>
  <c r="L12" i="2"/>
  <c r="H12" i="2"/>
  <c r="F12" i="2"/>
  <c r="P11" i="2"/>
  <c r="H11" i="2"/>
  <c r="V10" i="2"/>
  <c r="F10" i="2"/>
  <c r="F9" i="2"/>
  <c r="H8" i="2"/>
  <c r="F8" i="2"/>
  <c r="Y58" i="1"/>
  <c r="S58" i="1"/>
  <c r="M58" i="1"/>
  <c r="G58" i="1"/>
  <c r="E58" i="1"/>
  <c r="C58" i="1"/>
  <c r="Y57" i="1"/>
  <c r="S57" i="1"/>
  <c r="M57" i="1"/>
  <c r="G57" i="1"/>
  <c r="E57" i="1"/>
  <c r="C57" i="1"/>
  <c r="Y54" i="1"/>
  <c r="S54" i="1"/>
  <c r="M54" i="1"/>
  <c r="G54" i="1"/>
  <c r="E54" i="1"/>
  <c r="C54" i="1"/>
  <c r="Y53" i="1"/>
  <c r="S53" i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G49" i="1"/>
  <c r="E49" i="1"/>
  <c r="C49" i="1"/>
  <c r="Y48" i="1"/>
  <c r="S48" i="1"/>
  <c r="M48" i="1"/>
  <c r="G48" i="1"/>
  <c r="E48" i="1"/>
  <c r="C48" i="1"/>
  <c r="Y47" i="1"/>
  <c r="S47" i="1"/>
  <c r="M47" i="1"/>
  <c r="G47" i="1"/>
  <c r="E47" i="1"/>
  <c r="C47" i="1"/>
  <c r="Y46" i="1"/>
  <c r="S46" i="1"/>
  <c r="M46" i="1"/>
  <c r="G46" i="1"/>
  <c r="E46" i="1"/>
  <c r="C46" i="1"/>
  <c r="Y45" i="1"/>
  <c r="S45" i="1"/>
  <c r="M45" i="1"/>
  <c r="G45" i="1"/>
  <c r="E45" i="1"/>
  <c r="C45" i="1"/>
  <c r="Y44" i="1"/>
  <c r="S44" i="1"/>
  <c r="M44" i="1"/>
  <c r="G44" i="1"/>
  <c r="E44" i="1"/>
  <c r="C44" i="1"/>
  <c r="Y43" i="1"/>
  <c r="S43" i="1"/>
  <c r="M43" i="1"/>
  <c r="G43" i="1"/>
  <c r="E43" i="1"/>
  <c r="C43" i="1"/>
  <c r="Y42" i="1"/>
  <c r="S42" i="1"/>
  <c r="M42" i="1"/>
  <c r="G42" i="1"/>
  <c r="E42" i="1"/>
  <c r="C42" i="1"/>
  <c r="Y41" i="1"/>
  <c r="S41" i="1"/>
  <c r="M41" i="1"/>
  <c r="G41" i="1"/>
  <c r="E41" i="1"/>
  <c r="C41" i="1"/>
  <c r="Y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C38" i="1"/>
  <c r="Y37" i="1"/>
  <c r="S37" i="1"/>
  <c r="M37" i="1"/>
  <c r="G37" i="1"/>
  <c r="E37" i="1"/>
  <c r="C37" i="1"/>
  <c r="Y36" i="1"/>
  <c r="S36" i="1"/>
  <c r="M36" i="1"/>
  <c r="G36" i="1"/>
  <c r="E36" i="1"/>
  <c r="C36" i="1"/>
  <c r="B34" i="1"/>
  <c r="Y31" i="1"/>
  <c r="Z29" i="1" s="1"/>
  <c r="W31" i="1"/>
  <c r="X31" i="1" s="1"/>
  <c r="U31" i="1"/>
  <c r="V31" i="1" s="1"/>
  <c r="S31" i="1"/>
  <c r="T31" i="1" s="1"/>
  <c r="Q31" i="1"/>
  <c r="R30" i="1" s="1"/>
  <c r="O31" i="1"/>
  <c r="P31" i="1" s="1"/>
  <c r="M31" i="1"/>
  <c r="K31" i="1"/>
  <c r="L31" i="1" s="1"/>
  <c r="I31" i="1"/>
  <c r="J31" i="1" s="1"/>
  <c r="F31" i="1"/>
  <c r="Y27" i="1"/>
  <c r="Z27" i="1" s="1"/>
  <c r="W27" i="1"/>
  <c r="X27" i="1" s="1"/>
  <c r="U27" i="1"/>
  <c r="V27" i="1" s="1"/>
  <c r="S27" i="1"/>
  <c r="T25" i="1" s="1"/>
  <c r="Q27" i="1"/>
  <c r="R26" i="1" s="1"/>
  <c r="O27" i="1"/>
  <c r="P27" i="1" s="1"/>
  <c r="M27" i="1"/>
  <c r="K27" i="1"/>
  <c r="L27" i="1" s="1"/>
  <c r="I27" i="1"/>
  <c r="J26" i="1" s="1"/>
  <c r="H27" i="1"/>
  <c r="F27" i="1"/>
  <c r="F26" i="1"/>
  <c r="Z26" i="1"/>
  <c r="X26" i="1"/>
  <c r="H25" i="1"/>
  <c r="F25" i="1"/>
  <c r="Y23" i="1"/>
  <c r="Z23" i="1" s="1"/>
  <c r="W23" i="1"/>
  <c r="X22" i="1" s="1"/>
  <c r="U23" i="1"/>
  <c r="V11" i="1" s="1"/>
  <c r="S23" i="1"/>
  <c r="T21" i="1" s="1"/>
  <c r="Q23" i="1"/>
  <c r="O23" i="1"/>
  <c r="O45" i="1" s="1"/>
  <c r="M23" i="1"/>
  <c r="N22" i="1" s="1"/>
  <c r="K23" i="1"/>
  <c r="L22" i="1" s="1"/>
  <c r="I23" i="1"/>
  <c r="H17" i="1"/>
  <c r="F22" i="1"/>
  <c r="F21" i="1"/>
  <c r="F20" i="1"/>
  <c r="F18" i="1"/>
  <c r="T17" i="1"/>
  <c r="F17" i="1"/>
  <c r="F16" i="1"/>
  <c r="X15" i="1"/>
  <c r="V15" i="1"/>
  <c r="F14" i="1"/>
  <c r="F13" i="1"/>
  <c r="F12" i="1"/>
  <c r="X11" i="1"/>
  <c r="X10" i="1"/>
  <c r="F10" i="1"/>
  <c r="X9" i="1"/>
  <c r="T9" i="1"/>
  <c r="F9" i="1"/>
  <c r="F8" i="1"/>
  <c r="C59" i="2" l="1"/>
  <c r="D59" i="2" s="1"/>
  <c r="X9" i="2"/>
  <c r="X10" i="2"/>
  <c r="X11" i="2"/>
  <c r="L14" i="2"/>
  <c r="X17" i="2"/>
  <c r="L19" i="2"/>
  <c r="L22" i="2"/>
  <c r="X23" i="2"/>
  <c r="X19" i="2"/>
  <c r="X14" i="2"/>
  <c r="X22" i="2"/>
  <c r="L8" i="2"/>
  <c r="L10" i="2"/>
  <c r="L11" i="2"/>
  <c r="X13" i="2"/>
  <c r="L15" i="2"/>
  <c r="L16" i="2"/>
  <c r="X21" i="2"/>
  <c r="V10" i="1"/>
  <c r="J30" i="1"/>
  <c r="P18" i="1"/>
  <c r="P30" i="1"/>
  <c r="P29" i="2"/>
  <c r="P26" i="2"/>
  <c r="T13" i="1"/>
  <c r="V11" i="2"/>
  <c r="V22" i="2"/>
  <c r="P25" i="2"/>
  <c r="M55" i="2"/>
  <c r="N54" i="2" s="1"/>
  <c r="V8" i="2"/>
  <c r="T25" i="2"/>
  <c r="V14" i="2"/>
  <c r="V16" i="2"/>
  <c r="L18" i="2"/>
  <c r="L20" i="2"/>
  <c r="L23" i="2"/>
  <c r="X25" i="2"/>
  <c r="P8" i="1"/>
  <c r="P12" i="1"/>
  <c r="P17" i="1"/>
  <c r="P19" i="1"/>
  <c r="P23" i="1"/>
  <c r="X30" i="1"/>
  <c r="P14" i="1"/>
  <c r="P11" i="1"/>
  <c r="P9" i="1"/>
  <c r="P10" i="1"/>
  <c r="P13" i="1"/>
  <c r="P15" i="1"/>
  <c r="P16" i="1"/>
  <c r="P20" i="1"/>
  <c r="P22" i="1"/>
  <c r="J29" i="1"/>
  <c r="L26" i="1"/>
  <c r="P29" i="1"/>
  <c r="V18" i="1"/>
  <c r="X23" i="1"/>
  <c r="V14" i="1"/>
  <c r="V19" i="1"/>
  <c r="X13" i="1"/>
  <c r="X14" i="1"/>
  <c r="X19" i="1"/>
  <c r="V22" i="1"/>
  <c r="X17" i="1"/>
  <c r="X18" i="1"/>
  <c r="X21" i="1"/>
  <c r="N11" i="1"/>
  <c r="N19" i="1"/>
  <c r="N15" i="1"/>
  <c r="L14" i="1"/>
  <c r="L23" i="1"/>
  <c r="L16" i="1"/>
  <c r="L10" i="1"/>
  <c r="L11" i="1"/>
  <c r="L20" i="1"/>
  <c r="L8" i="1"/>
  <c r="L15" i="1"/>
  <c r="L12" i="1"/>
  <c r="L18" i="1"/>
  <c r="L19" i="1"/>
  <c r="P21" i="1"/>
  <c r="R30" i="3"/>
  <c r="T30" i="1"/>
  <c r="C59" i="1"/>
  <c r="D59" i="1" s="1"/>
  <c r="H26" i="2"/>
  <c r="H27" i="2"/>
  <c r="H25" i="2"/>
  <c r="H23" i="1"/>
  <c r="T23" i="1"/>
  <c r="T22" i="1"/>
  <c r="T18" i="1"/>
  <c r="T14" i="1"/>
  <c r="T10" i="1"/>
  <c r="P25" i="1"/>
  <c r="J27" i="1"/>
  <c r="J25" i="1"/>
  <c r="Z31" i="1"/>
  <c r="Y51" i="1"/>
  <c r="Z42" i="1" s="1"/>
  <c r="P9" i="2"/>
  <c r="P13" i="2"/>
  <c r="Q53" i="2"/>
  <c r="Q45" i="2"/>
  <c r="Q44" i="2"/>
  <c r="G51" i="2"/>
  <c r="H51" i="2" s="1"/>
  <c r="S51" i="2"/>
  <c r="T51" i="2" s="1"/>
  <c r="H9" i="1"/>
  <c r="N14" i="1"/>
  <c r="T16" i="1"/>
  <c r="V21" i="1"/>
  <c r="V17" i="1"/>
  <c r="V13" i="1"/>
  <c r="V9" i="1"/>
  <c r="P26" i="1"/>
  <c r="P8" i="2"/>
  <c r="T31" i="2"/>
  <c r="T30" i="2"/>
  <c r="T29" i="2"/>
  <c r="H22" i="1"/>
  <c r="H18" i="1"/>
  <c r="H14" i="1"/>
  <c r="H10" i="1"/>
  <c r="P23" i="2"/>
  <c r="P22" i="2"/>
  <c r="P14" i="2"/>
  <c r="I46" i="2"/>
  <c r="J26" i="3"/>
  <c r="N23" i="1"/>
  <c r="N20" i="1"/>
  <c r="N16" i="1"/>
  <c r="N12" i="1"/>
  <c r="N8" i="1"/>
  <c r="D11" i="2"/>
  <c r="P19" i="2"/>
  <c r="I45" i="2"/>
  <c r="T8" i="1"/>
  <c r="N10" i="1"/>
  <c r="T12" i="1"/>
  <c r="H13" i="1"/>
  <c r="N18" i="1"/>
  <c r="T20" i="1"/>
  <c r="H21" i="1"/>
  <c r="T27" i="1"/>
  <c r="T26" i="1"/>
  <c r="L30" i="1"/>
  <c r="Z30" i="1"/>
  <c r="H31" i="1"/>
  <c r="C55" i="1"/>
  <c r="D53" i="1" s="1"/>
  <c r="P10" i="2"/>
  <c r="P12" i="2"/>
  <c r="P15" i="2"/>
  <c r="D19" i="2"/>
  <c r="P21" i="2"/>
  <c r="H22" i="2"/>
  <c r="H17" i="2"/>
  <c r="H15" i="2"/>
  <c r="H9" i="2"/>
  <c r="T20" i="2"/>
  <c r="T21" i="2"/>
  <c r="T13" i="2"/>
  <c r="L31" i="2"/>
  <c r="L29" i="2"/>
  <c r="L30" i="2"/>
  <c r="I44" i="2"/>
  <c r="H8" i="1"/>
  <c r="V8" i="1"/>
  <c r="N9" i="1"/>
  <c r="H11" i="1"/>
  <c r="T11" i="1"/>
  <c r="H12" i="1"/>
  <c r="V12" i="1"/>
  <c r="N13" i="1"/>
  <c r="H15" i="1"/>
  <c r="T15" i="1"/>
  <c r="H16" i="1"/>
  <c r="V16" i="1"/>
  <c r="N17" i="1"/>
  <c r="H19" i="1"/>
  <c r="T19" i="1"/>
  <c r="H20" i="1"/>
  <c r="V20" i="1"/>
  <c r="N21" i="1"/>
  <c r="F23" i="1"/>
  <c r="F19" i="1"/>
  <c r="F15" i="1"/>
  <c r="F11" i="1"/>
  <c r="K50" i="1"/>
  <c r="L21" i="1"/>
  <c r="L17" i="1"/>
  <c r="L13" i="1"/>
  <c r="L9" i="1"/>
  <c r="W58" i="1"/>
  <c r="X20" i="1"/>
  <c r="X16" i="1"/>
  <c r="X12" i="1"/>
  <c r="X8" i="1"/>
  <c r="Z25" i="1"/>
  <c r="T29" i="1"/>
  <c r="C51" i="1"/>
  <c r="D51" i="1" s="1"/>
  <c r="S51" i="1"/>
  <c r="T49" i="1" s="1"/>
  <c r="D15" i="2"/>
  <c r="P16" i="2"/>
  <c r="T17" i="2"/>
  <c r="P18" i="2"/>
  <c r="H19" i="2"/>
  <c r="P20" i="2"/>
  <c r="H23" i="2"/>
  <c r="N23" i="2"/>
  <c r="N19" i="2"/>
  <c r="N11" i="2"/>
  <c r="V21" i="2"/>
  <c r="V20" i="2"/>
  <c r="V15" i="2"/>
  <c r="V12" i="2"/>
  <c r="L26" i="2"/>
  <c r="F27" i="2"/>
  <c r="F26" i="2"/>
  <c r="L27" i="2"/>
  <c r="X27" i="2"/>
  <c r="D30" i="2"/>
  <c r="I47" i="2"/>
  <c r="E55" i="2"/>
  <c r="F53" i="2" s="1"/>
  <c r="M51" i="2"/>
  <c r="N51" i="2" s="1"/>
  <c r="S55" i="1"/>
  <c r="T54" i="1" s="1"/>
  <c r="E51" i="2"/>
  <c r="F49" i="2" s="1"/>
  <c r="M59" i="2"/>
  <c r="N58" i="2" s="1"/>
  <c r="M27" i="3"/>
  <c r="N26" i="3" s="1"/>
  <c r="I31" i="3"/>
  <c r="J30" i="3" s="1"/>
  <c r="U27" i="3"/>
  <c r="V27" i="3" s="1"/>
  <c r="J25" i="3"/>
  <c r="Q27" i="3"/>
  <c r="R25" i="3" s="1"/>
  <c r="E31" i="3"/>
  <c r="F31" i="3" s="1"/>
  <c r="I23" i="3"/>
  <c r="J20" i="3" s="1"/>
  <c r="O23" i="3"/>
  <c r="P19" i="3" s="1"/>
  <c r="G58" i="3"/>
  <c r="G31" i="3"/>
  <c r="H31" i="3" s="1"/>
  <c r="K58" i="3"/>
  <c r="K53" i="3"/>
  <c r="K50" i="3"/>
  <c r="K48" i="3"/>
  <c r="K46" i="3"/>
  <c r="K44" i="3"/>
  <c r="K43" i="3"/>
  <c r="K42" i="3"/>
  <c r="K41" i="3"/>
  <c r="K54" i="3"/>
  <c r="K49" i="3"/>
  <c r="K45" i="3"/>
  <c r="K40" i="3"/>
  <c r="K39" i="3"/>
  <c r="K38" i="3"/>
  <c r="K37" i="3"/>
  <c r="K36" i="3"/>
  <c r="L23" i="3"/>
  <c r="L9" i="3"/>
  <c r="L10" i="3"/>
  <c r="L11" i="3"/>
  <c r="L12" i="3"/>
  <c r="G42" i="3"/>
  <c r="G23" i="3"/>
  <c r="H23" i="3" s="1"/>
  <c r="E43" i="3"/>
  <c r="M48" i="3"/>
  <c r="G50" i="3"/>
  <c r="K57" i="3"/>
  <c r="Y38" i="3"/>
  <c r="G44" i="3"/>
  <c r="E23" i="3"/>
  <c r="F8" i="3" s="1"/>
  <c r="M23" i="3"/>
  <c r="N8" i="3" s="1"/>
  <c r="U23" i="3"/>
  <c r="V8" i="3" s="1"/>
  <c r="M40" i="3"/>
  <c r="E41" i="3"/>
  <c r="W23" i="3"/>
  <c r="X18" i="3" s="1"/>
  <c r="G48" i="3"/>
  <c r="O27" i="3"/>
  <c r="P27" i="3" s="1"/>
  <c r="W27" i="3"/>
  <c r="X27" i="3" s="1"/>
  <c r="V30" i="3"/>
  <c r="V29" i="3"/>
  <c r="W31" i="3"/>
  <c r="X31" i="3" s="1"/>
  <c r="V31" i="3"/>
  <c r="E38" i="3"/>
  <c r="M39" i="3"/>
  <c r="E49" i="3"/>
  <c r="Q23" i="3"/>
  <c r="R9" i="3" s="1"/>
  <c r="Y23" i="3"/>
  <c r="Z8" i="3" s="1"/>
  <c r="Y36" i="3"/>
  <c r="Y37" i="3"/>
  <c r="Y39" i="3"/>
  <c r="Y40" i="3"/>
  <c r="M42" i="3"/>
  <c r="E45" i="3"/>
  <c r="X10" i="3"/>
  <c r="X12" i="3"/>
  <c r="M44" i="3"/>
  <c r="G46" i="3"/>
  <c r="E47" i="3"/>
  <c r="G54" i="3"/>
  <c r="G27" i="3"/>
  <c r="H27" i="3" s="1"/>
  <c r="O31" i="3"/>
  <c r="P31" i="3" s="1"/>
  <c r="E37" i="3"/>
  <c r="M38" i="3"/>
  <c r="M46" i="3"/>
  <c r="L13" i="3"/>
  <c r="C42" i="3"/>
  <c r="S42" i="3"/>
  <c r="L15" i="3"/>
  <c r="L17" i="3"/>
  <c r="L19" i="3"/>
  <c r="S50" i="3"/>
  <c r="P14" i="3"/>
  <c r="X17" i="3"/>
  <c r="G47" i="3"/>
  <c r="G53" i="3"/>
  <c r="P26" i="3"/>
  <c r="G57" i="3"/>
  <c r="R29" i="3"/>
  <c r="S48" i="3"/>
  <c r="C44" i="3"/>
  <c r="S46" i="3"/>
  <c r="C48" i="3"/>
  <c r="L21" i="3"/>
  <c r="C54" i="3"/>
  <c r="S54" i="3"/>
  <c r="S55" i="3" s="1"/>
  <c r="C58" i="3"/>
  <c r="L8" i="3"/>
  <c r="S41" i="3"/>
  <c r="L14" i="3"/>
  <c r="C43" i="3"/>
  <c r="S43" i="3"/>
  <c r="L16" i="3"/>
  <c r="C45" i="3"/>
  <c r="S45" i="3"/>
  <c r="L18" i="3"/>
  <c r="C47" i="3"/>
  <c r="S47" i="3"/>
  <c r="L20" i="3"/>
  <c r="C49" i="3"/>
  <c r="S49" i="3"/>
  <c r="L22" i="3"/>
  <c r="C23" i="3"/>
  <c r="D23" i="3" s="1"/>
  <c r="S23" i="3"/>
  <c r="T23" i="3" s="1"/>
  <c r="C53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E55" i="3"/>
  <c r="F55" i="3" s="1"/>
  <c r="E27" i="3"/>
  <c r="Y27" i="3"/>
  <c r="M59" i="3"/>
  <c r="N59" i="3" s="1"/>
  <c r="Y59" i="3"/>
  <c r="Z59" i="3" s="1"/>
  <c r="M31" i="3"/>
  <c r="Y31" i="3"/>
  <c r="J31" i="2"/>
  <c r="J30" i="2"/>
  <c r="J29" i="2"/>
  <c r="R31" i="2"/>
  <c r="R30" i="2"/>
  <c r="R29" i="2"/>
  <c r="Z31" i="2"/>
  <c r="Z30" i="2"/>
  <c r="Z29" i="2"/>
  <c r="K53" i="2"/>
  <c r="Q58" i="2"/>
  <c r="D8" i="2"/>
  <c r="N8" i="2"/>
  <c r="X8" i="2"/>
  <c r="L9" i="2"/>
  <c r="V9" i="2"/>
  <c r="H10" i="2"/>
  <c r="T10" i="2"/>
  <c r="F11" i="2"/>
  <c r="D12" i="2"/>
  <c r="N12" i="2"/>
  <c r="X12" i="2"/>
  <c r="L13" i="2"/>
  <c r="V13" i="2"/>
  <c r="H14" i="2"/>
  <c r="T14" i="2"/>
  <c r="F15" i="2"/>
  <c r="D16" i="2"/>
  <c r="N16" i="2"/>
  <c r="X16" i="2"/>
  <c r="L17" i="2"/>
  <c r="V17" i="2"/>
  <c r="H18" i="2"/>
  <c r="T18" i="2"/>
  <c r="F19" i="2"/>
  <c r="D20" i="2"/>
  <c r="N20" i="2"/>
  <c r="L21" i="2"/>
  <c r="T22" i="2"/>
  <c r="D23" i="2"/>
  <c r="I58" i="2"/>
  <c r="I53" i="2"/>
  <c r="I50" i="2"/>
  <c r="I48" i="2"/>
  <c r="I43" i="2"/>
  <c r="I42" i="2"/>
  <c r="I41" i="2"/>
  <c r="I40" i="2"/>
  <c r="I39" i="2"/>
  <c r="I38" i="2"/>
  <c r="I37" i="2"/>
  <c r="I36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T23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T26" i="2"/>
  <c r="D27" i="2"/>
  <c r="J27" i="2"/>
  <c r="J26" i="2"/>
  <c r="J25" i="2"/>
  <c r="Z27" i="2"/>
  <c r="Z26" i="2"/>
  <c r="Z25" i="2"/>
  <c r="T43" i="2"/>
  <c r="K44" i="2"/>
  <c r="K45" i="2"/>
  <c r="K46" i="2"/>
  <c r="F48" i="2"/>
  <c r="Q48" i="2"/>
  <c r="I54" i="2"/>
  <c r="I57" i="2"/>
  <c r="Y59" i="2"/>
  <c r="Z59" i="2" s="1"/>
  <c r="D9" i="2"/>
  <c r="N9" i="2"/>
  <c r="T11" i="2"/>
  <c r="D13" i="2"/>
  <c r="N13" i="2"/>
  <c r="T15" i="2"/>
  <c r="D17" i="2"/>
  <c r="N17" i="2"/>
  <c r="T19" i="2"/>
  <c r="D21" i="2"/>
  <c r="N21" i="2"/>
  <c r="K43" i="2"/>
  <c r="K42" i="2"/>
  <c r="K41" i="2"/>
  <c r="K40" i="2"/>
  <c r="K39" i="2"/>
  <c r="K38" i="2"/>
  <c r="K37" i="2"/>
  <c r="K36" i="2"/>
  <c r="K57" i="2"/>
  <c r="K54" i="2"/>
  <c r="K49" i="2"/>
  <c r="K47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D25" i="2"/>
  <c r="N25" i="2"/>
  <c r="P30" i="2"/>
  <c r="F30" i="2"/>
  <c r="F31" i="2"/>
  <c r="N30" i="2"/>
  <c r="N31" i="2"/>
  <c r="V30" i="2"/>
  <c r="V31" i="2"/>
  <c r="D57" i="2"/>
  <c r="K58" i="2"/>
  <c r="T8" i="2"/>
  <c r="D10" i="2"/>
  <c r="N10" i="2"/>
  <c r="T12" i="2"/>
  <c r="D14" i="2"/>
  <c r="N14" i="2"/>
  <c r="T16" i="2"/>
  <c r="D18" i="2"/>
  <c r="N18" i="2"/>
  <c r="N22" i="2"/>
  <c r="Q57" i="2"/>
  <c r="Q54" i="2"/>
  <c r="Q49" i="2"/>
  <c r="Q47" i="2"/>
  <c r="Q43" i="2"/>
  <c r="Q42" i="2"/>
  <c r="Q41" i="2"/>
  <c r="Q40" i="2"/>
  <c r="Q39" i="2"/>
  <c r="Q38" i="2"/>
  <c r="Q37" i="2"/>
  <c r="Q36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N26" i="2"/>
  <c r="R27" i="2"/>
  <c r="R26" i="2"/>
  <c r="R25" i="2"/>
  <c r="N45" i="2"/>
  <c r="Q46" i="2"/>
  <c r="K48" i="2"/>
  <c r="Q50" i="2"/>
  <c r="C51" i="2"/>
  <c r="D46" i="2" s="1"/>
  <c r="Y51" i="2"/>
  <c r="Z50" i="2" s="1"/>
  <c r="F59" i="2"/>
  <c r="F57" i="2"/>
  <c r="S59" i="2"/>
  <c r="T59" i="2" s="1"/>
  <c r="G55" i="2"/>
  <c r="H55" i="2" s="1"/>
  <c r="T50" i="2"/>
  <c r="C55" i="2"/>
  <c r="D55" i="2" s="1"/>
  <c r="S55" i="2"/>
  <c r="T55" i="2" s="1"/>
  <c r="Y55" i="2"/>
  <c r="Z55" i="2" s="1"/>
  <c r="D58" i="2"/>
  <c r="G59" i="2"/>
  <c r="H59" i="2" s="1"/>
  <c r="I58" i="1"/>
  <c r="I57" i="1"/>
  <c r="I54" i="1"/>
  <c r="I53" i="1"/>
  <c r="I50" i="1"/>
  <c r="I49" i="1"/>
  <c r="I48" i="1"/>
  <c r="I47" i="1"/>
  <c r="I46" i="1"/>
  <c r="I45" i="1"/>
  <c r="I4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R25" i="1"/>
  <c r="N26" i="1"/>
  <c r="N25" i="1"/>
  <c r="R27" i="1"/>
  <c r="R29" i="1"/>
  <c r="N30" i="1"/>
  <c r="N29" i="1"/>
  <c r="R31" i="1"/>
  <c r="Q36" i="1"/>
  <c r="U36" i="1"/>
  <c r="I38" i="1"/>
  <c r="Q40" i="1"/>
  <c r="U40" i="1"/>
  <c r="I42" i="1"/>
  <c r="W44" i="1"/>
  <c r="O46" i="1"/>
  <c r="G51" i="1"/>
  <c r="H48" i="1" s="1"/>
  <c r="G55" i="1"/>
  <c r="H55" i="1" s="1"/>
  <c r="J8" i="1"/>
  <c r="R8" i="1"/>
  <c r="Z8" i="1"/>
  <c r="J9" i="1"/>
  <c r="R9" i="1"/>
  <c r="Z9" i="1"/>
  <c r="J10" i="1"/>
  <c r="R10" i="1"/>
  <c r="Z10" i="1"/>
  <c r="J11" i="1"/>
  <c r="R11" i="1"/>
  <c r="Z11" i="1"/>
  <c r="J12" i="1"/>
  <c r="R12" i="1"/>
  <c r="Z12" i="1"/>
  <c r="J13" i="1"/>
  <c r="R13" i="1"/>
  <c r="Z13" i="1"/>
  <c r="J14" i="1"/>
  <c r="R14" i="1"/>
  <c r="Z14" i="1"/>
  <c r="J15" i="1"/>
  <c r="R15" i="1"/>
  <c r="Z15" i="1"/>
  <c r="J16" i="1"/>
  <c r="R16" i="1"/>
  <c r="Z16" i="1"/>
  <c r="J17" i="1"/>
  <c r="R17" i="1"/>
  <c r="Z17" i="1"/>
  <c r="J18" i="1"/>
  <c r="R18" i="1"/>
  <c r="Z18" i="1"/>
  <c r="J19" i="1"/>
  <c r="R19" i="1"/>
  <c r="Z19" i="1"/>
  <c r="J20" i="1"/>
  <c r="R20" i="1"/>
  <c r="Z20" i="1"/>
  <c r="J21" i="1"/>
  <c r="R21" i="1"/>
  <c r="Z21" i="1"/>
  <c r="J22" i="1"/>
  <c r="R22" i="1"/>
  <c r="Z22" i="1"/>
  <c r="J23" i="1"/>
  <c r="R23" i="1"/>
  <c r="V23" i="1"/>
  <c r="H26" i="1"/>
  <c r="N27" i="1"/>
  <c r="H30" i="1"/>
  <c r="N31" i="1"/>
  <c r="M51" i="1"/>
  <c r="N38" i="1" s="1"/>
  <c r="Q37" i="1"/>
  <c r="U37" i="1"/>
  <c r="I39" i="1"/>
  <c r="Q41" i="1"/>
  <c r="U41" i="1"/>
  <c r="I43" i="1"/>
  <c r="O44" i="1"/>
  <c r="W45" i="1"/>
  <c r="K46" i="1"/>
  <c r="K49" i="1"/>
  <c r="W57" i="1"/>
  <c r="G59" i="1"/>
  <c r="H59" i="1" s="1"/>
  <c r="K53" i="1"/>
  <c r="K54" i="1"/>
  <c r="K48" i="1"/>
  <c r="K44" i="1"/>
  <c r="K43" i="1"/>
  <c r="K42" i="1"/>
  <c r="K41" i="1"/>
  <c r="K40" i="1"/>
  <c r="K39" i="1"/>
  <c r="K38" i="1"/>
  <c r="K37" i="1"/>
  <c r="K36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L25" i="1"/>
  <c r="X25" i="1"/>
  <c r="V26" i="1"/>
  <c r="V25" i="1"/>
  <c r="L29" i="1"/>
  <c r="X29" i="1"/>
  <c r="F30" i="1"/>
  <c r="F29" i="1"/>
  <c r="V30" i="1"/>
  <c r="V29" i="1"/>
  <c r="E51" i="1"/>
  <c r="F42" i="1" s="1"/>
  <c r="I36" i="1"/>
  <c r="Q38" i="1"/>
  <c r="U38" i="1"/>
  <c r="I40" i="1"/>
  <c r="Q42" i="1"/>
  <c r="U42" i="1"/>
  <c r="K47" i="1"/>
  <c r="W48" i="1"/>
  <c r="W49" i="1"/>
  <c r="W54" i="1"/>
  <c r="K57" i="1"/>
  <c r="K58" i="1"/>
  <c r="I37" i="1"/>
  <c r="Q39" i="1"/>
  <c r="U39" i="1"/>
  <c r="I41" i="1"/>
  <c r="Q43" i="1"/>
  <c r="U43" i="1"/>
  <c r="D45" i="1"/>
  <c r="K45" i="1"/>
  <c r="W46" i="1"/>
  <c r="O48" i="1"/>
  <c r="O49" i="1"/>
  <c r="O54" i="1"/>
  <c r="S59" i="1"/>
  <c r="T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7" i="1" s="1"/>
  <c r="D50" i="1" l="1"/>
  <c r="H50" i="2"/>
  <c r="H54" i="2"/>
  <c r="H41" i="2"/>
  <c r="F41" i="2"/>
  <c r="F36" i="2"/>
  <c r="F37" i="2"/>
  <c r="F46" i="2"/>
  <c r="F51" i="2"/>
  <c r="D53" i="2"/>
  <c r="F50" i="2"/>
  <c r="N42" i="2"/>
  <c r="N59" i="2"/>
  <c r="F45" i="2"/>
  <c r="N53" i="2"/>
  <c r="T37" i="2"/>
  <c r="Z54" i="3"/>
  <c r="T53" i="1"/>
  <c r="T55" i="1"/>
  <c r="D48" i="1"/>
  <c r="T49" i="2"/>
  <c r="T45" i="2"/>
  <c r="T41" i="2"/>
  <c r="T42" i="2"/>
  <c r="T36" i="2"/>
  <c r="T46" i="2"/>
  <c r="T39" i="2"/>
  <c r="H49" i="2"/>
  <c r="D48" i="2"/>
  <c r="H46" i="2"/>
  <c r="H40" i="2"/>
  <c r="H47" i="2"/>
  <c r="H44" i="2"/>
  <c r="F43" i="2"/>
  <c r="F39" i="2"/>
  <c r="F44" i="2"/>
  <c r="F42" i="2"/>
  <c r="F38" i="2"/>
  <c r="T43" i="1"/>
  <c r="T38" i="1"/>
  <c r="D36" i="1"/>
  <c r="N16" i="3"/>
  <c r="X8" i="3"/>
  <c r="N19" i="3"/>
  <c r="N17" i="3"/>
  <c r="H8" i="3"/>
  <c r="H45" i="2"/>
  <c r="H48" i="2"/>
  <c r="H42" i="2"/>
  <c r="H38" i="2"/>
  <c r="N48" i="2"/>
  <c r="N55" i="2"/>
  <c r="H43" i="2"/>
  <c r="F40" i="2"/>
  <c r="F47" i="2"/>
  <c r="X19" i="3"/>
  <c r="H36" i="2"/>
  <c r="N50" i="2"/>
  <c r="H37" i="2"/>
  <c r="H53" i="2"/>
  <c r="N49" i="2"/>
  <c r="H39" i="2"/>
  <c r="T54" i="2"/>
  <c r="X22" i="3"/>
  <c r="Z50" i="1"/>
  <c r="Z47" i="1"/>
  <c r="X21" i="3"/>
  <c r="X15" i="3"/>
  <c r="X20" i="3"/>
  <c r="X9" i="3"/>
  <c r="X25" i="3"/>
  <c r="X13" i="3"/>
  <c r="X11" i="3"/>
  <c r="X14" i="3"/>
  <c r="N48" i="1"/>
  <c r="D47" i="1"/>
  <c r="D44" i="1"/>
  <c r="D41" i="1"/>
  <c r="D37" i="1"/>
  <c r="D40" i="1"/>
  <c r="D43" i="1"/>
  <c r="D39" i="1"/>
  <c r="H11" i="3"/>
  <c r="T39" i="1"/>
  <c r="P8" i="3"/>
  <c r="T47" i="1"/>
  <c r="T46" i="1"/>
  <c r="Z36" i="1"/>
  <c r="Z45" i="1"/>
  <c r="Z44" i="1"/>
  <c r="Z41" i="1"/>
  <c r="Z48" i="1"/>
  <c r="Z39" i="1"/>
  <c r="Z46" i="1"/>
  <c r="X16" i="3"/>
  <c r="Z40" i="1"/>
  <c r="N50" i="1"/>
  <c r="N49" i="1"/>
  <c r="L26" i="3"/>
  <c r="M51" i="3"/>
  <c r="N49" i="3" s="1"/>
  <c r="J11" i="3"/>
  <c r="J14" i="3"/>
  <c r="P22" i="3"/>
  <c r="P12" i="3"/>
  <c r="P17" i="3"/>
  <c r="P10" i="3"/>
  <c r="R19" i="3"/>
  <c r="P30" i="3"/>
  <c r="H47" i="1"/>
  <c r="D49" i="1"/>
  <c r="D58" i="1"/>
  <c r="D57" i="1"/>
  <c r="F30" i="3"/>
  <c r="D55" i="1"/>
  <c r="D54" i="1"/>
  <c r="H10" i="3"/>
  <c r="H17" i="3"/>
  <c r="H13" i="3"/>
  <c r="H19" i="3"/>
  <c r="F20" i="3"/>
  <c r="D44" i="2"/>
  <c r="H9" i="3"/>
  <c r="H15" i="3"/>
  <c r="H20" i="3"/>
  <c r="H16" i="3"/>
  <c r="H14" i="3"/>
  <c r="H12" i="3"/>
  <c r="H25" i="3"/>
  <c r="H21" i="3"/>
  <c r="H26" i="3"/>
  <c r="H18" i="3"/>
  <c r="H22" i="3"/>
  <c r="F11" i="3"/>
  <c r="D46" i="1"/>
  <c r="D38" i="1"/>
  <c r="D42" i="1"/>
  <c r="F49" i="1"/>
  <c r="F50" i="1"/>
  <c r="F18" i="3"/>
  <c r="F21" i="3"/>
  <c r="F13" i="3"/>
  <c r="F10" i="3"/>
  <c r="F29" i="3"/>
  <c r="F16" i="3"/>
  <c r="F14" i="3"/>
  <c r="F17" i="3"/>
  <c r="F19" i="3"/>
  <c r="Z38" i="1"/>
  <c r="D50" i="2"/>
  <c r="D47" i="2"/>
  <c r="N44" i="2"/>
  <c r="N43" i="2"/>
  <c r="N41" i="2"/>
  <c r="N39" i="2"/>
  <c r="N37" i="2"/>
  <c r="Z48" i="2"/>
  <c r="N15" i="3"/>
  <c r="P16" i="3"/>
  <c r="P15" i="3"/>
  <c r="P11" i="3"/>
  <c r="P9" i="3"/>
  <c r="N10" i="3"/>
  <c r="V25" i="3"/>
  <c r="R11" i="3"/>
  <c r="J31" i="3"/>
  <c r="J29" i="3"/>
  <c r="F54" i="2"/>
  <c r="F55" i="2"/>
  <c r="T38" i="2"/>
  <c r="Z37" i="1"/>
  <c r="N38" i="2"/>
  <c r="D9" i="3"/>
  <c r="F58" i="1"/>
  <c r="N57" i="2"/>
  <c r="Z44" i="2"/>
  <c r="Z46" i="2"/>
  <c r="D16" i="3"/>
  <c r="N36" i="2"/>
  <c r="T48" i="1"/>
  <c r="T37" i="1"/>
  <c r="T40" i="1"/>
  <c r="T36" i="1"/>
  <c r="N40" i="2"/>
  <c r="T41" i="1"/>
  <c r="H57" i="1"/>
  <c r="F45" i="1"/>
  <c r="Z51" i="1"/>
  <c r="Z49" i="1"/>
  <c r="Z43" i="1"/>
  <c r="T51" i="1"/>
  <c r="T50" i="1"/>
  <c r="T42" i="1"/>
  <c r="T48" i="2"/>
  <c r="N46" i="2"/>
  <c r="T47" i="2"/>
  <c r="T44" i="2"/>
  <c r="D45" i="2"/>
  <c r="N21" i="3"/>
  <c r="N13" i="3"/>
  <c r="P20" i="3"/>
  <c r="P18" i="3"/>
  <c r="N12" i="3"/>
  <c r="V26" i="3"/>
  <c r="N25" i="3"/>
  <c r="N27" i="3"/>
  <c r="T44" i="1"/>
  <c r="N47" i="2"/>
  <c r="T40" i="2"/>
  <c r="T45" i="1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N51" i="3"/>
  <c r="N37" i="3"/>
  <c r="N41" i="3"/>
  <c r="N45" i="3"/>
  <c r="N36" i="3"/>
  <c r="N43" i="3"/>
  <c r="N50" i="3"/>
  <c r="T55" i="3"/>
  <c r="T53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H29" i="3"/>
  <c r="Z58" i="3"/>
  <c r="T14" i="3"/>
  <c r="Z23" i="3"/>
  <c r="Z22" i="3"/>
  <c r="Z19" i="3"/>
  <c r="Z21" i="3"/>
  <c r="Z13" i="3"/>
  <c r="Z17" i="3"/>
  <c r="Z15" i="3"/>
  <c r="N39" i="3"/>
  <c r="X30" i="3"/>
  <c r="X26" i="3"/>
  <c r="N40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F45" i="3" s="1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N48" i="3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T49" i="3"/>
  <c r="D11" i="3"/>
  <c r="T9" i="3"/>
  <c r="T30" i="3"/>
  <c r="T26" i="3"/>
  <c r="L25" i="3"/>
  <c r="D20" i="3"/>
  <c r="D18" i="3"/>
  <c r="G59" i="3"/>
  <c r="H59" i="3" s="1"/>
  <c r="T22" i="3"/>
  <c r="N46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F54" i="3"/>
  <c r="X29" i="3"/>
  <c r="G55" i="3"/>
  <c r="H55" i="3" s="1"/>
  <c r="G51" i="3"/>
  <c r="H44" i="3" s="1"/>
  <c r="T50" i="3"/>
  <c r="T16" i="3"/>
  <c r="D14" i="3"/>
  <c r="N38" i="3"/>
  <c r="N42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K51" i="2"/>
  <c r="L38" i="2" s="1"/>
  <c r="Z53" i="2"/>
  <c r="H57" i="2"/>
  <c r="W51" i="2"/>
  <c r="X51" i="2" s="1"/>
  <c r="W59" i="2"/>
  <c r="X59" i="2" s="1"/>
  <c r="Q59" i="2"/>
  <c r="R59" i="2" s="1"/>
  <c r="U51" i="2"/>
  <c r="V51" i="2" s="1"/>
  <c r="U59" i="2"/>
  <c r="V59" i="2" s="1"/>
  <c r="L49" i="2"/>
  <c r="I59" i="2"/>
  <c r="J59" i="2" s="1"/>
  <c r="K55" i="2"/>
  <c r="L55" i="2" s="1"/>
  <c r="T58" i="2"/>
  <c r="H58" i="2"/>
  <c r="Z58" i="2"/>
  <c r="Z51" i="2"/>
  <c r="Z42" i="2"/>
  <c r="Z40" i="2"/>
  <c r="Z38" i="2"/>
  <c r="Z36" i="2"/>
  <c r="Z41" i="2"/>
  <c r="Z39" i="2"/>
  <c r="Z37" i="2"/>
  <c r="Z45" i="2"/>
  <c r="Z43" i="2"/>
  <c r="Q51" i="2"/>
  <c r="R46" i="2" s="1"/>
  <c r="Z47" i="2"/>
  <c r="U55" i="2"/>
  <c r="V55" i="2" s="1"/>
  <c r="Z54" i="2"/>
  <c r="O59" i="2"/>
  <c r="P59" i="2" s="1"/>
  <c r="Z49" i="2"/>
  <c r="L40" i="2"/>
  <c r="I51" i="2"/>
  <c r="J50" i="2" s="1"/>
  <c r="Q55" i="2"/>
  <c r="T53" i="2"/>
  <c r="D51" i="2"/>
  <c r="D42" i="2"/>
  <c r="D40" i="2"/>
  <c r="D38" i="2"/>
  <c r="D36" i="2"/>
  <c r="D43" i="2"/>
  <c r="D41" i="2"/>
  <c r="D39" i="2"/>
  <c r="D37" i="2"/>
  <c r="L48" i="2"/>
  <c r="W55" i="2"/>
  <c r="X55" i="2" s="1"/>
  <c r="X38" i="2"/>
  <c r="D54" i="2"/>
  <c r="K59" i="2"/>
  <c r="L59" i="2" s="1"/>
  <c r="Z57" i="2"/>
  <c r="D49" i="2"/>
  <c r="O51" i="2"/>
  <c r="P51" i="2" s="1"/>
  <c r="O55" i="2"/>
  <c r="P55" i="2" s="1"/>
  <c r="J38" i="2"/>
  <c r="I55" i="2"/>
  <c r="J55" i="2" s="1"/>
  <c r="T57" i="2"/>
  <c r="Q59" i="1"/>
  <c r="R59" i="1" s="1"/>
  <c r="Z54" i="1"/>
  <c r="N58" i="1"/>
  <c r="N57" i="1"/>
  <c r="K59" i="1"/>
  <c r="L59" i="1" s="1"/>
  <c r="N53" i="1"/>
  <c r="O51" i="1"/>
  <c r="P49" i="1" s="1"/>
  <c r="K55" i="1"/>
  <c r="L55" i="1" s="1"/>
  <c r="T58" i="1"/>
  <c r="H50" i="1"/>
  <c r="H42" i="1"/>
  <c r="H38" i="1"/>
  <c r="H45" i="1"/>
  <c r="H44" i="1"/>
  <c r="H41" i="1"/>
  <c r="H37" i="1"/>
  <c r="H51" i="1"/>
  <c r="H40" i="1"/>
  <c r="H36" i="1"/>
  <c r="H49" i="1"/>
  <c r="H46" i="1"/>
  <c r="H43" i="1"/>
  <c r="H39" i="1"/>
  <c r="N44" i="1"/>
  <c r="U59" i="1"/>
  <c r="V59" i="1" s="1"/>
  <c r="I55" i="1"/>
  <c r="J55" i="1" s="1"/>
  <c r="N39" i="1"/>
  <c r="H54" i="1"/>
  <c r="N43" i="1"/>
  <c r="W59" i="1"/>
  <c r="X57" i="1" s="1"/>
  <c r="F54" i="1"/>
  <c r="I51" i="1"/>
  <c r="J51" i="1" s="1"/>
  <c r="W51" i="1"/>
  <c r="X51" i="1" s="1"/>
  <c r="O55" i="1"/>
  <c r="P55" i="1" s="1"/>
  <c r="K51" i="1"/>
  <c r="L38" i="1" s="1"/>
  <c r="Z53" i="1"/>
  <c r="F44" i="1"/>
  <c r="U51" i="1"/>
  <c r="V51" i="1" s="1"/>
  <c r="Q55" i="1"/>
  <c r="R55" i="1" s="1"/>
  <c r="F38" i="1"/>
  <c r="Z59" i="1"/>
  <c r="Z58" i="1"/>
  <c r="T57" i="1"/>
  <c r="F57" i="1"/>
  <c r="F53" i="1"/>
  <c r="N54" i="1"/>
  <c r="F51" i="1"/>
  <c r="F48" i="1"/>
  <c r="F47" i="1"/>
  <c r="F46" i="1"/>
  <c r="F40" i="1"/>
  <c r="F36" i="1"/>
  <c r="F43" i="1"/>
  <c r="F39" i="1"/>
  <c r="W55" i="1"/>
  <c r="X55" i="1" s="1"/>
  <c r="O59" i="1"/>
  <c r="P59" i="1" s="1"/>
  <c r="H58" i="1"/>
  <c r="N51" i="1"/>
  <c r="N47" i="1"/>
  <c r="N46" i="1"/>
  <c r="N41" i="1"/>
  <c r="N37" i="1"/>
  <c r="N40" i="1"/>
  <c r="N36" i="1"/>
  <c r="H53" i="1"/>
  <c r="N45" i="1"/>
  <c r="Q51" i="1"/>
  <c r="R51" i="1" s="1"/>
  <c r="U55" i="1"/>
  <c r="V55" i="1" s="1"/>
  <c r="I59" i="1"/>
  <c r="J59" i="1" s="1"/>
  <c r="F37" i="1"/>
  <c r="F41" i="1"/>
  <c r="N42" i="1"/>
  <c r="L46" i="2" l="1"/>
  <c r="L45" i="2"/>
  <c r="L39" i="2"/>
  <c r="R41" i="2"/>
  <c r="X41" i="2"/>
  <c r="V58" i="2"/>
  <c r="J42" i="2"/>
  <c r="L44" i="2"/>
  <c r="L43" i="2"/>
  <c r="V38" i="2"/>
  <c r="V44" i="2"/>
  <c r="X37" i="2"/>
  <c r="X49" i="2"/>
  <c r="X44" i="2"/>
  <c r="X39" i="2"/>
  <c r="L42" i="2"/>
  <c r="X40" i="2"/>
  <c r="X42" i="2"/>
  <c r="X47" i="2"/>
  <c r="X36" i="2"/>
  <c r="L47" i="1"/>
  <c r="T41" i="3"/>
  <c r="T43" i="3"/>
  <c r="T36" i="3"/>
  <c r="T42" i="3"/>
  <c r="T45" i="3"/>
  <c r="T38" i="3"/>
  <c r="N47" i="3"/>
  <c r="P54" i="1"/>
  <c r="R48" i="1"/>
  <c r="T48" i="3"/>
  <c r="T44" i="3"/>
  <c r="T46" i="3"/>
  <c r="T51" i="3"/>
  <c r="R36" i="1"/>
  <c r="V58" i="1"/>
  <c r="D41" i="3"/>
  <c r="X49" i="1"/>
  <c r="X50" i="1"/>
  <c r="R38" i="2"/>
  <c r="R40" i="2"/>
  <c r="R49" i="2"/>
  <c r="R36" i="2"/>
  <c r="L37" i="2"/>
  <c r="X46" i="2"/>
  <c r="D45" i="3"/>
  <c r="D48" i="3"/>
  <c r="D39" i="3"/>
  <c r="X53" i="2"/>
  <c r="R39" i="2"/>
  <c r="L36" i="2"/>
  <c r="V57" i="2"/>
  <c r="J53" i="2"/>
  <c r="P53" i="2"/>
  <c r="V49" i="2"/>
  <c r="V37" i="2"/>
  <c r="V45" i="2"/>
  <c r="V46" i="2"/>
  <c r="V41" i="2"/>
  <c r="P44" i="2"/>
  <c r="V42" i="2"/>
  <c r="V50" i="2"/>
  <c r="V40" i="2"/>
  <c r="H48" i="3"/>
  <c r="D44" i="3"/>
  <c r="D36" i="3"/>
  <c r="D37" i="3"/>
  <c r="P46" i="1"/>
  <c r="D50" i="3"/>
  <c r="D46" i="3"/>
  <c r="R44" i="1"/>
  <c r="X48" i="1"/>
  <c r="X45" i="1"/>
  <c r="X41" i="1"/>
  <c r="L40" i="3"/>
  <c r="X42" i="1"/>
  <c r="P44" i="1"/>
  <c r="V47" i="1"/>
  <c r="J39" i="1"/>
  <c r="L54" i="1"/>
  <c r="V36" i="1"/>
  <c r="R37" i="1"/>
  <c r="X47" i="1"/>
  <c r="R50" i="1"/>
  <c r="L53" i="1"/>
  <c r="D42" i="3"/>
  <c r="D43" i="3"/>
  <c r="D47" i="3"/>
  <c r="D38" i="3"/>
  <c r="D40" i="3"/>
  <c r="J37" i="1"/>
  <c r="P43" i="1"/>
  <c r="X40" i="1"/>
  <c r="R49" i="1"/>
  <c r="R47" i="1"/>
  <c r="R41" i="1"/>
  <c r="P40" i="1"/>
  <c r="J49" i="1"/>
  <c r="X53" i="1"/>
  <c r="J46" i="1"/>
  <c r="J45" i="1"/>
  <c r="P42" i="1"/>
  <c r="P48" i="1"/>
  <c r="R45" i="1"/>
  <c r="J48" i="1"/>
  <c r="R40" i="1"/>
  <c r="J43" i="1"/>
  <c r="P53" i="1"/>
  <c r="X54" i="1"/>
  <c r="X44" i="1"/>
  <c r="X39" i="1"/>
  <c r="V54" i="2"/>
  <c r="R58" i="2"/>
  <c r="L53" i="2"/>
  <c r="J39" i="2"/>
  <c r="R54" i="1"/>
  <c r="V53" i="1"/>
  <c r="L48" i="1"/>
  <c r="P38" i="1"/>
  <c r="X37" i="1"/>
  <c r="L58" i="1"/>
  <c r="J38" i="1"/>
  <c r="R42" i="1"/>
  <c r="J44" i="1"/>
  <c r="V50" i="1"/>
  <c r="P37" i="1"/>
  <c r="X36" i="1"/>
  <c r="V49" i="1"/>
  <c r="P47" i="2"/>
  <c r="J54" i="2"/>
  <c r="P48" i="2"/>
  <c r="J37" i="2"/>
  <c r="X50" i="2"/>
  <c r="X45" i="2"/>
  <c r="X48" i="2"/>
  <c r="P37" i="2"/>
  <c r="V43" i="2"/>
  <c r="H42" i="3"/>
  <c r="T47" i="3"/>
  <c r="T40" i="3"/>
  <c r="P57" i="1"/>
  <c r="J41" i="1"/>
  <c r="J40" i="1"/>
  <c r="L57" i="1"/>
  <c r="L54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R55" i="2"/>
  <c r="R53" i="2"/>
  <c r="P40" i="2"/>
  <c r="J48" i="2"/>
  <c r="P38" i="2"/>
  <c r="P50" i="2"/>
  <c r="P57" i="2"/>
  <c r="R51" i="2"/>
  <c r="R45" i="2"/>
  <c r="R44" i="2"/>
  <c r="J40" i="2"/>
  <c r="J57" i="2"/>
  <c r="P58" i="2"/>
  <c r="P49" i="2"/>
  <c r="L51" i="2"/>
  <c r="L50" i="2"/>
  <c r="V39" i="2"/>
  <c r="R42" i="2"/>
  <c r="L58" i="2"/>
  <c r="L57" i="2"/>
  <c r="P36" i="2"/>
  <c r="R37" i="2"/>
  <c r="J36" i="2"/>
  <c r="X54" i="2"/>
  <c r="P43" i="2"/>
  <c r="P45" i="2"/>
  <c r="L54" i="2"/>
  <c r="V47" i="2"/>
  <c r="R47" i="2"/>
  <c r="P42" i="2"/>
  <c r="L41" i="2"/>
  <c r="V36" i="2"/>
  <c r="R57" i="2"/>
  <c r="X57" i="2"/>
  <c r="J58" i="2"/>
  <c r="P46" i="2"/>
  <c r="R48" i="2"/>
  <c r="L47" i="2"/>
  <c r="R54" i="2"/>
  <c r="X58" i="2"/>
  <c r="J51" i="2"/>
  <c r="J44" i="2"/>
  <c r="J49" i="2"/>
  <c r="J47" i="2"/>
  <c r="J46" i="2"/>
  <c r="J45" i="2"/>
  <c r="J41" i="2"/>
  <c r="P39" i="2"/>
  <c r="V53" i="2"/>
  <c r="P54" i="2"/>
  <c r="R43" i="2"/>
  <c r="J43" i="2"/>
  <c r="P41" i="2"/>
  <c r="V48" i="2"/>
  <c r="X43" i="2"/>
  <c r="R50" i="2"/>
  <c r="L43" i="1"/>
  <c r="L49" i="1"/>
  <c r="J57" i="1"/>
  <c r="L41" i="1"/>
  <c r="L44" i="1"/>
  <c r="J36" i="1"/>
  <c r="V44" i="1"/>
  <c r="J53" i="1"/>
  <c r="R46" i="1"/>
  <c r="V45" i="1"/>
  <c r="L39" i="1"/>
  <c r="P51" i="1"/>
  <c r="P45" i="1"/>
  <c r="V38" i="1"/>
  <c r="V39" i="1"/>
  <c r="R57" i="1"/>
  <c r="L42" i="1"/>
  <c r="R39" i="1"/>
  <c r="J47" i="1"/>
  <c r="V40" i="1"/>
  <c r="P58" i="1"/>
  <c r="P36" i="1"/>
  <c r="V43" i="1"/>
  <c r="V54" i="1"/>
  <c r="P50" i="1"/>
  <c r="L51" i="1"/>
  <c r="L50" i="1"/>
  <c r="L45" i="1"/>
  <c r="X59" i="1"/>
  <c r="X58" i="1"/>
  <c r="L37" i="1"/>
  <c r="L40" i="1"/>
  <c r="V42" i="1"/>
  <c r="V48" i="1"/>
  <c r="J54" i="1"/>
  <c r="R53" i="1"/>
  <c r="V46" i="1"/>
  <c r="L46" i="1"/>
  <c r="L36" i="1"/>
  <c r="P41" i="1"/>
  <c r="R38" i="1"/>
  <c r="R43" i="1"/>
  <c r="J50" i="1"/>
  <c r="V41" i="1"/>
  <c r="P39" i="1"/>
  <c r="R58" i="1"/>
  <c r="V57" i="1"/>
  <c r="V37" i="1"/>
  <c r="P47" i="1"/>
  <c r="X43" i="1"/>
  <c r="X46" i="1"/>
  <c r="J58" i="1"/>
  <c r="J42" i="1"/>
  <c r="X38" i="1"/>
  <c r="X37" i="3" l="1"/>
  <c r="P53" i="3"/>
  <c r="J40" i="3"/>
  <c r="V42" i="3"/>
  <c r="R37" i="3"/>
  <c r="J47" i="3"/>
  <c r="V44" i="3"/>
  <c r="P43" i="3"/>
  <c r="R42" i="3"/>
  <c r="X58" i="3"/>
  <c r="R44" i="3"/>
  <c r="V53" i="3"/>
  <c r="R36" i="3"/>
  <c r="R49" i="3"/>
  <c r="X57" i="3"/>
  <c r="R48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<sst xmlns="http://schemas.openxmlformats.org/spreadsheetml/2006/main" count="389" uniqueCount="41">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</sst>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,##0\ ;[Red]&quot;(&quot;#,##0&quot;) &quot;"/>
    <numFmt numFmtId="165" formatCode="0.0%;[Red]\(0.0%\)"/>
    <numFmt numFmtId="166" formatCode="#,##0\ ;&quot;(&quot;#,##0&quot;)&quot;"/>
  </numFmts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0" fontId="8" fillId="2" borderId="15" xfId="0" applyFont="1" applyFill="1" applyBorder="1" applyAlignment="1" applyProtection="1">
      <alignment horizontal="right"/>
    </xf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6" fontId="5" fillId="0" borderId="0" xfId="0" applyNumberFormat="1" applyFont="1" applyProtection="1"/>
    <xf numFmtId="10" fontId="5" fillId="0" borderId="0" xfId="1" applyNumberFormat="1" applyFont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0" fillId="0" borderId="0" xfId="0" applyFill="1" applyProtection="1"/>
    <xf numFmtId="41" fontId="2" fillId="0" borderId="0" xfId="0" applyNumberFormat="1" applyFont="1" applyProtection="1"/>
    <xf numFmtId="41" fontId="4" fillId="0" borderId="0" xfId="0" applyNumberFormat="1" applyFont="1" applyBorder="1" applyProtection="1"/>
    <xf numFmtId="41" fontId="6" fillId="0" borderId="0" xfId="0" applyNumberFormat="1" applyFont="1" applyBorder="1" applyProtection="1"/>
    <xf numFmtId="41" fontId="5" fillId="0" borderId="0" xfId="0" applyNumberFormat="1" applyFont="1" applyProtection="1"/>
    <xf numFmtId="41" fontId="8" fillId="2" borderId="2" xfId="0" applyNumberFormat="1" applyFont="1" applyFill="1" applyBorder="1" applyAlignment="1" applyProtection="1">
      <alignment horizontal="center" vertical="center"/>
    </xf>
    <xf numFmtId="41" fontId="8" fillId="2" borderId="6" xfId="0" applyNumberFormat="1" applyFont="1" applyFill="1" applyBorder="1" applyAlignment="1" applyProtection="1">
      <alignment vertical="center"/>
    </xf>
    <xf numFmtId="41" fontId="8" fillId="2" borderId="10" xfId="0" applyNumberFormat="1" applyFont="1" applyFill="1" applyBorder="1" applyAlignment="1" applyProtection="1">
      <alignment horizontal="center"/>
    </xf>
    <xf numFmtId="41" fontId="5" fillId="4" borderId="3" xfId="0" applyNumberFormat="1" applyFont="1" applyFill="1" applyBorder="1" applyProtection="1"/>
    <xf numFmtId="41" fontId="5" fillId="4" borderId="7" xfId="0" applyNumberFormat="1" applyFont="1" applyFill="1" applyBorder="1" applyProtection="1"/>
    <xf numFmtId="41" fontId="8" fillId="4" borderId="10" xfId="0" applyNumberFormat="1" applyFont="1" applyFill="1" applyBorder="1" applyProtection="1"/>
    <xf numFmtId="41" fontId="8" fillId="2" borderId="20" xfId="0" applyNumberFormat="1" applyFont="1" applyFill="1" applyBorder="1" applyAlignment="1" applyProtection="1">
      <alignment vertical="center"/>
    </xf>
    <xf numFmtId="41" fontId="0" fillId="0" borderId="0" xfId="0" applyNumberFormat="1" applyProtection="1"/>
    <xf numFmtId="10" fontId="4" fillId="0" borderId="0" xfId="0" applyNumberFormat="1" applyFont="1" applyBorder="1" applyProtection="1"/>
    <xf numFmtId="10" fontId="5" fillId="0" borderId="0" xfId="0" applyNumberFormat="1" applyFont="1" applyProtection="1"/>
    <xf numFmtId="10" fontId="8" fillId="2" borderId="3" xfId="0" applyNumberFormat="1" applyFont="1" applyFill="1" applyBorder="1" applyAlignment="1" applyProtection="1">
      <alignment horizontal="center" vertical="center"/>
    </xf>
    <xf numFmtId="10" fontId="8" fillId="2" borderId="7" xfId="0" applyNumberFormat="1" applyFont="1" applyFill="1" applyBorder="1" applyAlignment="1" applyProtection="1">
      <alignment vertical="justify"/>
    </xf>
    <xf numFmtId="10" fontId="8" fillId="2" borderId="11" xfId="0" applyNumberFormat="1" applyFont="1" applyFill="1" applyBorder="1" applyAlignment="1" applyProtection="1">
      <alignment horizontal="center"/>
    </xf>
    <xf numFmtId="10" fontId="5" fillId="4" borderId="3" xfId="0" applyNumberFormat="1" applyFont="1" applyFill="1" applyBorder="1" applyProtection="1"/>
    <xf numFmtId="10" fontId="5" fillId="4" borderId="7" xfId="0" applyNumberFormat="1" applyFont="1" applyFill="1" applyBorder="1" applyProtection="1"/>
    <xf numFmtId="10" fontId="8" fillId="4" borderId="11" xfId="0" applyNumberFormat="1" applyFont="1" applyFill="1" applyBorder="1" applyProtection="1"/>
    <xf numFmtId="10" fontId="8" fillId="2" borderId="3" xfId="0" applyNumberFormat="1" applyFont="1" applyFill="1" applyBorder="1" applyAlignment="1" applyProtection="1">
      <alignment vertical="center"/>
    </xf>
    <xf numFmtId="10" fontId="0" fillId="0" borderId="0" xfId="0" applyNumberFormat="1" applyProtection="1"/>
    <xf numFmtId="9" fontId="5" fillId="0" borderId="0" xfId="1" applyFont="1" applyProtection="1"/>
    <xf numFmtId="9" fontId="8" fillId="2" borderId="3" xfId="1" applyFont="1" applyFill="1" applyBorder="1" applyAlignment="1" applyProtection="1">
      <alignment horizontal="center" vertical="center"/>
    </xf>
    <xf numFmtId="9" fontId="8" fillId="2" borderId="7" xfId="1" applyFont="1" applyFill="1" applyBorder="1" applyAlignment="1" applyProtection="1">
      <alignment vertical="justify"/>
    </xf>
    <xf numFmtId="9" fontId="8" fillId="2" borderId="11" xfId="1" applyFont="1" applyFill="1" applyBorder="1" applyAlignment="1" applyProtection="1">
      <alignment horizontal="center"/>
    </xf>
    <xf numFmtId="9" fontId="5" fillId="5" borderId="7" xfId="1" applyFont="1" applyFill="1" applyBorder="1" applyProtection="1"/>
    <xf numFmtId="9" fontId="8" fillId="5" borderId="11" xfId="1" applyFont="1" applyFill="1" applyBorder="1" applyProtection="1"/>
    <xf numFmtId="9" fontId="8" fillId="2" borderId="3" xfId="1" applyFont="1" applyFill="1" applyBorder="1" applyAlignment="1" applyProtection="1">
      <alignment vertical="center"/>
    </xf>
    <xf numFmtId="9" fontId="0" fillId="0" borderId="0" xfId="1" applyFont="1" applyProtection="1"/>
    <xf numFmtId="9" fontId="8" fillId="2" borderId="7" xfId="1" applyFont="1" applyFill="1" applyBorder="1" applyAlignment="1" applyProtection="1">
      <alignment horizontal="right" vertical="center" wrapText="1"/>
    </xf>
    <xf numFmtId="9" fontId="8" fillId="2" borderId="4" xfId="1" applyFont="1" applyFill="1" applyBorder="1" applyAlignment="1" applyProtection="1">
      <alignment horizontal="center" vertical="center"/>
    </xf>
    <xf numFmtId="9" fontId="8" fillId="2" borderId="8" xfId="1" applyFont="1" applyFill="1" applyBorder="1" applyAlignment="1" applyProtection="1">
      <alignment horizontal="center" vertical="center" wrapText="1"/>
    </xf>
    <xf numFmtId="9" fontId="8" fillId="2" borderId="12" xfId="1" applyFont="1" applyFill="1" applyBorder="1" applyAlignment="1" applyProtection="1">
      <alignment horizontal="center"/>
    </xf>
    <xf numFmtId="9" fontId="8" fillId="2" borderId="4" xfId="1" applyFont="1" applyFill="1" applyBorder="1" applyAlignment="1" applyProtection="1">
      <alignment vertical="center"/>
    </xf>
    <xf numFmtId="41" fontId="5" fillId="5" borderId="14" xfId="0" applyNumberFormat="1" applyFont="1" applyFill="1" applyBorder="1" applyProtection="1">
      <protection locked="0"/>
    </xf>
    <xf numFmtId="3" fontId="8" fillId="5" borderId="11" xfId="0" applyNumberFormat="1" applyFont="1" applyFill="1" applyBorder="1" applyProtection="1"/>
    <xf numFmtId="10" fontId="5" fillId="4" borderId="21" xfId="0" applyNumberFormat="1" applyFont="1" applyFill="1" applyBorder="1" applyProtection="1"/>
    <xf numFmtId="10" fontId="5" fillId="4" borderId="22" xfId="0" applyNumberFormat="1" applyFont="1" applyFill="1" applyBorder="1" applyProtection="1"/>
    <xf numFmtId="10" fontId="8" fillId="4" borderId="23" xfId="0" applyNumberFormat="1" applyFont="1" applyFill="1" applyBorder="1" applyProtection="1"/>
    <xf numFmtId="41" fontId="5" fillId="5" borderId="20" xfId="0" applyNumberFormat="1" applyFont="1" applyFill="1" applyBorder="1" applyProtection="1">
      <protection locked="0"/>
    </xf>
    <xf numFmtId="3" fontId="8" fillId="5" borderId="19" xfId="0" applyNumberFormat="1" applyFont="1" applyFill="1" applyBorder="1" applyProtection="1"/>
    <xf numFmtId="41" fontId="5" fillId="5" borderId="7" xfId="0" applyNumberFormat="1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A61"/>
  <sheetViews>
    <sheetView showGridLines="0" rightToLeft="1" workbookViewId="0">
      <selection activeCell="E22" sqref="E22"/>
    </sheetView>
  </sheetViews>
  <sheetFormatPr defaultRowHeight="14.25"/>
  <cols>
    <col min="1" max="1" width="2.75" style="41" customWidth="1"/>
    <col min="2" max="2" width="20.25" style="8" customWidth="1"/>
    <col min="3" max="3" width="12.625" style="53" customWidth="1"/>
    <col min="4" max="4" width="12.625" style="63" customWidth="1"/>
    <col min="5" max="9" width="12.625" style="8" customWidth="1"/>
    <col min="10" max="10" width="12.625" style="71" customWidth="1"/>
    <col min="11" max="11" width="12.625" style="8" customWidth="1"/>
    <col min="12" max="12" width="12.625" style="71" customWidth="1"/>
    <col min="13" max="13" width="12.625" style="8" customWidth="1"/>
    <col min="14" max="14" width="12.625" style="71" customWidth="1"/>
    <col min="15" max="21" width="12.625" style="8" customWidth="1"/>
    <col min="22" max="22" width="12.625" style="71" customWidth="1"/>
    <col min="23" max="23" width="12.625" style="8" customWidth="1"/>
    <col min="24" max="24" width="12.625" style="71" customWidth="1"/>
    <col min="25" max="25" width="12.625" style="8" customWidth="1"/>
    <col min="26" max="26" width="12.625" style="71" customWidth="1"/>
    <col min="27" max="27" width="1.5" style="8" customWidth="1"/>
  </cols>
  <sheetData>
    <row r="1" spans="1:27" ht="20.25">
      <c r="A1" s="1"/>
      <c r="B1" s="2" t="s">
        <v>0</v>
      </c>
      <c r="C1" s="42"/>
      <c r="D1" s="54"/>
      <c r="E1" s="4"/>
      <c r="F1" s="4"/>
      <c r="G1" s="5"/>
      <c r="H1" s="5"/>
      <c r="I1" s="5"/>
      <c r="J1" s="64"/>
      <c r="K1" s="6"/>
      <c r="L1" s="64"/>
      <c r="M1" s="6"/>
      <c r="N1" s="64"/>
      <c r="O1" s="6"/>
      <c r="P1" s="6"/>
      <c r="Q1" s="6"/>
      <c r="R1" s="6"/>
      <c r="S1" s="6"/>
      <c r="T1" s="6"/>
      <c r="U1" s="6"/>
      <c r="V1" s="64"/>
      <c r="W1" s="6"/>
      <c r="X1" s="64"/>
      <c r="Y1" s="6"/>
      <c r="Z1" s="64"/>
      <c r="AA1" s="6"/>
    </row>
    <row r="2" spans="1:27" ht="20.25">
      <c r="A2" s="1"/>
      <c r="B2" s="2" t="s">
        <v>39</v>
      </c>
      <c r="C2" s="43"/>
      <c r="D2" s="54"/>
      <c r="E2" s="4"/>
      <c r="F2" s="4"/>
      <c r="G2" s="5"/>
      <c r="H2" s="5"/>
      <c r="I2" s="5"/>
      <c r="J2" s="64"/>
      <c r="K2" s="6"/>
      <c r="L2" s="64"/>
      <c r="M2" s="6"/>
      <c r="N2" s="64"/>
      <c r="O2" s="6"/>
      <c r="P2" s="6"/>
      <c r="Q2" s="6"/>
      <c r="R2" s="6"/>
      <c r="S2" s="6"/>
      <c r="T2" s="6"/>
      <c r="U2" s="6"/>
      <c r="V2" s="64"/>
      <c r="W2" s="6"/>
      <c r="X2" s="64"/>
      <c r="Y2" s="6"/>
      <c r="Z2" s="64"/>
      <c r="AA2" s="6"/>
    </row>
    <row r="3" spans="1:27" ht="20.25">
      <c r="A3" s="1"/>
      <c r="B3" s="2" t="s">
        <v>1</v>
      </c>
      <c r="C3" s="44" t="s">
        <v>2</v>
      </c>
      <c r="D3" s="54"/>
      <c r="E3" s="4"/>
      <c r="F3" s="4"/>
      <c r="G3" s="5"/>
      <c r="H3" s="5"/>
      <c r="I3" s="5"/>
      <c r="J3" s="64"/>
      <c r="K3" s="6"/>
      <c r="M3" s="6"/>
      <c r="N3" s="64"/>
      <c r="O3" s="6"/>
      <c r="P3" s="6"/>
      <c r="Q3" s="6"/>
      <c r="R3" s="6"/>
      <c r="S3" s="9"/>
      <c r="T3" s="6"/>
      <c r="U3" s="6"/>
      <c r="V3" s="64"/>
      <c r="W3" s="6"/>
      <c r="X3" s="64"/>
      <c r="Y3" s="6"/>
      <c r="Z3" s="64"/>
      <c r="AA3" s="6"/>
    </row>
    <row r="4" spans="1:27">
      <c r="A4" s="10"/>
      <c r="B4" s="6"/>
      <c r="C4" s="45"/>
      <c r="D4" s="55"/>
      <c r="E4" s="6"/>
      <c r="F4" s="6"/>
      <c r="G4" s="6"/>
      <c r="H4" s="6"/>
      <c r="I4" s="6"/>
      <c r="J4" s="64"/>
      <c r="K4" s="6"/>
      <c r="L4" s="64"/>
      <c r="M4" s="6"/>
      <c r="N4" s="64"/>
      <c r="O4" s="6"/>
      <c r="P4" s="6"/>
      <c r="Q4" s="6"/>
      <c r="R4" s="6"/>
      <c r="S4" s="6"/>
      <c r="T4" s="6"/>
      <c r="U4" s="6"/>
      <c r="V4" s="64"/>
      <c r="W4" s="6"/>
      <c r="X4" s="64"/>
      <c r="Y4" s="6"/>
      <c r="Z4" s="64"/>
      <c r="AA4" s="6"/>
    </row>
    <row r="5" spans="1:27" ht="15.75">
      <c r="A5" s="10"/>
      <c r="B5" s="11" t="s">
        <v>3</v>
      </c>
      <c r="C5" s="46" t="s">
        <v>4</v>
      </c>
      <c r="D5" s="56"/>
      <c r="E5" s="13"/>
      <c r="F5" s="13"/>
      <c r="G5" s="13"/>
      <c r="H5" s="14"/>
      <c r="I5" s="12" t="s">
        <v>5</v>
      </c>
      <c r="J5" s="65"/>
      <c r="K5" s="13"/>
      <c r="L5" s="65"/>
      <c r="M5" s="13"/>
      <c r="N5" s="73"/>
      <c r="O5" s="12" t="s">
        <v>6</v>
      </c>
      <c r="P5" s="13"/>
      <c r="Q5" s="13"/>
      <c r="R5" s="13"/>
      <c r="S5" s="13"/>
      <c r="T5" s="14"/>
      <c r="U5" s="12" t="s">
        <v>7</v>
      </c>
      <c r="V5" s="65"/>
      <c r="W5" s="13"/>
      <c r="X5" s="65"/>
      <c r="Y5" s="13"/>
      <c r="Z5" s="73"/>
      <c r="AA5" s="6"/>
    </row>
    <row r="6" spans="1:27" ht="23.25">
      <c r="A6" s="15"/>
      <c r="B6" s="16">
        <v>2026</v>
      </c>
      <c r="C6" s="47" t="s">
        <v>8</v>
      </c>
      <c r="D6" s="57"/>
      <c r="E6" s="19" t="s">
        <v>9</v>
      </c>
      <c r="F6" s="20"/>
      <c r="G6" s="21" t="s">
        <v>10</v>
      </c>
      <c r="H6" s="22"/>
      <c r="I6" s="17" t="s">
        <v>8</v>
      </c>
      <c r="J6" s="66"/>
      <c r="K6" s="19" t="s">
        <v>9</v>
      </c>
      <c r="L6" s="72"/>
      <c r="M6" s="21" t="s">
        <v>10</v>
      </c>
      <c r="N6" s="74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66"/>
      <c r="W6" s="19" t="s">
        <v>9</v>
      </c>
      <c r="X6" s="72"/>
      <c r="Y6" s="21" t="s">
        <v>10</v>
      </c>
      <c r="Z6" s="74"/>
      <c r="AA6" s="23"/>
    </row>
    <row r="7" spans="1:27" ht="30">
      <c r="A7" s="15"/>
      <c r="B7" s="24"/>
      <c r="C7" s="48" t="s">
        <v>11</v>
      </c>
      <c r="D7" s="58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67" t="s">
        <v>12</v>
      </c>
      <c r="K7" s="26" t="s">
        <v>11</v>
      </c>
      <c r="L7" s="67" t="s">
        <v>12</v>
      </c>
      <c r="M7" s="26" t="s">
        <v>11</v>
      </c>
      <c r="N7" s="75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67" t="s">
        <v>12</v>
      </c>
      <c r="W7" s="26" t="s">
        <v>11</v>
      </c>
      <c r="X7" s="67" t="s">
        <v>12</v>
      </c>
      <c r="Y7" s="26" t="s">
        <v>11</v>
      </c>
      <c r="Z7" s="75" t="s">
        <v>12</v>
      </c>
      <c r="AA7" s="23"/>
    </row>
    <row r="8" spans="1:27">
      <c r="A8" s="28"/>
      <c r="B8" s="29" t="s">
        <v>13</v>
      </c>
      <c r="C8" s="49">
        <v>431</v>
      </c>
      <c r="D8" s="59">
        <f>IFERROR(C8/C$23,"")</f>
        <v>1</v>
      </c>
      <c r="E8" s="49">
        <v>431</v>
      </c>
      <c r="F8" s="59">
        <f>IFERROR(E8/E$23,"")</f>
        <v>1</v>
      </c>
      <c r="G8" s="49">
        <v>7305</v>
      </c>
      <c r="H8" s="79">
        <f>IFERROR(G8/G$23,"")</f>
        <v>1</v>
      </c>
      <c r="I8" s="82"/>
      <c r="J8" s="68" t="str">
        <f>IFERROR(I8/I$23,"")</f>
        <v/>
      </c>
      <c r="K8" s="84"/>
      <c r="L8" s="68" t="str">
        <f>IFERROR(K8/K$23,"")</f>
        <v/>
      </c>
      <c r="M8" s="84"/>
      <c r="N8" s="68" t="str">
        <f>IFERROR(M8/M$23,"")</f>
        <v/>
      </c>
      <c r="O8" s="49"/>
      <c r="P8" s="59" t="str">
        <f>IFERROR(O8/O$23,"")</f>
        <v/>
      </c>
      <c r="Q8" s="49"/>
      <c r="R8" s="59" t="str">
        <f>IFERROR(Q8/Q$23,"")</f>
        <v/>
      </c>
      <c r="S8" s="49"/>
      <c r="T8" s="59" t="str">
        <f>IFERROR(S8/S$23,"")</f>
        <v/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  <c r="AA8" s="6"/>
    </row>
    <row r="9" spans="1:27">
      <c r="A9" s="28"/>
      <c r="B9" s="30" t="s">
        <v>14</v>
      </c>
      <c r="C9" s="50">
        <v>0</v>
      </c>
      <c r="D9" s="60">
        <f t="shared" ref="D9:F23" si="0">IFERROR(C9/C$23,"")</f>
        <v>0</v>
      </c>
      <c r="E9" s="50">
        <v>0</v>
      </c>
      <c r="F9" s="60">
        <f t="shared" si="0"/>
        <v>0</v>
      </c>
      <c r="G9" s="50">
        <v>0</v>
      </c>
      <c r="H9" s="80">
        <f t="shared" ref="H9:H23" si="1">IFERROR(G9/G$23,"")</f>
        <v>0</v>
      </c>
      <c r="I9" s="77"/>
      <c r="J9" s="68" t="str">
        <f t="shared" ref="J9:J23" si="2">IFERROR(I9/I$23,"")</f>
        <v/>
      </c>
      <c r="K9" s="84"/>
      <c r="L9" s="68" t="str">
        <f t="shared" ref="L9:L23" si="3">IFERROR(K9/K$23,"")</f>
        <v/>
      </c>
      <c r="M9" s="84"/>
      <c r="N9" s="68" t="str">
        <f t="shared" ref="N9:N23" si="4">IFERROR(M9/M$23,"")</f>
        <v/>
      </c>
      <c r="O9" s="50"/>
      <c r="P9" s="60" t="str">
        <f t="shared" ref="P9:P23" si="5">IFERROR(O9/O$23,"")</f>
        <v/>
      </c>
      <c r="Q9" s="50"/>
      <c r="R9" s="60" t="str">
        <f t="shared" ref="R9:R23" si="6">IFERROR(Q9/Q$23,"")</f>
        <v/>
      </c>
      <c r="S9" s="50"/>
      <c r="T9" s="60" t="str">
        <f t="shared" ref="T9:T23" si="7">IFERROR(S9/S$23,"")</f>
        <v/>
      </c>
      <c r="U9" s="77"/>
      <c r="V9" s="68" t="str">
        <f t="shared" ref="V9:V23" si="8">IFERROR(U9/U$23,"")</f>
        <v/>
      </c>
      <c r="W9" s="84"/>
      <c r="X9" s="68" t="str">
        <f t="shared" ref="X9:X23" si="9">IFERROR(W9/W$23,"")</f>
        <v/>
      </c>
      <c r="Y9" s="84"/>
      <c r="Z9" s="68" t="str">
        <f t="shared" ref="Z9:Z23" si="10">IFERROR(Y9/Y$23,"")</f>
        <v/>
      </c>
      <c r="AA9" s="6"/>
    </row>
    <row r="10" spans="1:27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/>
      <c r="J10" s="68" t="str">
        <f t="shared" si="2"/>
        <v/>
      </c>
      <c r="K10" s="84"/>
      <c r="L10" s="68" t="str">
        <f t="shared" si="3"/>
        <v/>
      </c>
      <c r="M10" s="84"/>
      <c r="N10" s="68" t="str">
        <f t="shared" si="4"/>
        <v/>
      </c>
      <c r="O10" s="50"/>
      <c r="P10" s="60" t="str">
        <f t="shared" si="5"/>
        <v/>
      </c>
      <c r="Q10" s="50"/>
      <c r="R10" s="60" t="str">
        <f t="shared" si="6"/>
        <v/>
      </c>
      <c r="S10" s="50"/>
      <c r="T10" s="60" t="str">
        <f t="shared" si="7"/>
        <v/>
      </c>
      <c r="U10" s="77"/>
      <c r="V10" s="68" t="str">
        <f t="shared" si="8"/>
        <v/>
      </c>
      <c r="W10" s="84"/>
      <c r="X10" s="68" t="str">
        <f t="shared" si="9"/>
        <v/>
      </c>
      <c r="Y10" s="84"/>
      <c r="Z10" s="68" t="str">
        <f t="shared" si="10"/>
        <v/>
      </c>
      <c r="AA10" s="6"/>
    </row>
    <row r="11" spans="1:27">
      <c r="A11" s="28"/>
      <c r="B11" s="30" t="s">
        <v>16</v>
      </c>
      <c r="C11" s="50">
        <v>0</v>
      </c>
      <c r="D11" s="60">
        <f t="shared" si="0"/>
        <v>0</v>
      </c>
      <c r="E11" s="50">
        <v>0</v>
      </c>
      <c r="F11" s="60">
        <f t="shared" si="0"/>
        <v>0</v>
      </c>
      <c r="G11" s="50">
        <v>0</v>
      </c>
      <c r="H11" s="80">
        <f t="shared" si="1"/>
        <v>0</v>
      </c>
      <c r="I11" s="77"/>
      <c r="J11" s="68" t="str">
        <f t="shared" si="2"/>
        <v/>
      </c>
      <c r="K11" s="84"/>
      <c r="L11" s="68" t="str">
        <f t="shared" si="3"/>
        <v/>
      </c>
      <c r="M11" s="84"/>
      <c r="N11" s="68" t="str">
        <f t="shared" si="4"/>
        <v/>
      </c>
      <c r="O11" s="50"/>
      <c r="P11" s="60" t="str">
        <f t="shared" si="5"/>
        <v/>
      </c>
      <c r="Q11" s="50"/>
      <c r="R11" s="60" t="str">
        <f t="shared" si="6"/>
        <v/>
      </c>
      <c r="S11" s="50"/>
      <c r="T11" s="60" t="str">
        <f t="shared" si="7"/>
        <v/>
      </c>
      <c r="U11" s="77"/>
      <c r="V11" s="68" t="str">
        <f t="shared" si="8"/>
        <v/>
      </c>
      <c r="W11" s="84"/>
      <c r="X11" s="68" t="str">
        <f t="shared" si="9"/>
        <v/>
      </c>
      <c r="Y11" s="84"/>
      <c r="Z11" s="68" t="str">
        <f t="shared" si="10"/>
        <v/>
      </c>
      <c r="AA11" s="6"/>
    </row>
    <row r="12" spans="1:27">
      <c r="A12" s="31"/>
      <c r="B12" s="30" t="s">
        <v>17</v>
      </c>
      <c r="C12" s="50">
        <v>0</v>
      </c>
      <c r="D12" s="60">
        <f t="shared" si="0"/>
        <v>0</v>
      </c>
      <c r="E12" s="50">
        <v>0</v>
      </c>
      <c r="F12" s="60">
        <f t="shared" si="0"/>
        <v>0</v>
      </c>
      <c r="G12" s="50">
        <v>0</v>
      </c>
      <c r="H12" s="80">
        <f t="shared" si="1"/>
        <v>0</v>
      </c>
      <c r="I12" s="77"/>
      <c r="J12" s="68" t="str">
        <f t="shared" si="2"/>
        <v/>
      </c>
      <c r="K12" s="84"/>
      <c r="L12" s="68" t="str">
        <f t="shared" si="3"/>
        <v/>
      </c>
      <c r="M12" s="84"/>
      <c r="N12" s="68" t="str">
        <f t="shared" si="4"/>
        <v/>
      </c>
      <c r="O12" s="50"/>
      <c r="P12" s="60" t="str">
        <f t="shared" si="5"/>
        <v/>
      </c>
      <c r="Q12" s="50"/>
      <c r="R12" s="60" t="str">
        <f t="shared" si="6"/>
        <v/>
      </c>
      <c r="S12" s="50"/>
      <c r="T12" s="60" t="str">
        <f t="shared" si="7"/>
        <v/>
      </c>
      <c r="U12" s="77"/>
      <c r="V12" s="68" t="str">
        <f t="shared" si="8"/>
        <v/>
      </c>
      <c r="W12" s="84"/>
      <c r="X12" s="68" t="str">
        <f t="shared" si="9"/>
        <v/>
      </c>
      <c r="Y12" s="84"/>
      <c r="Z12" s="68" t="str">
        <f t="shared" si="10"/>
        <v/>
      </c>
      <c r="AA12" s="6"/>
    </row>
    <row r="13" spans="1:27">
      <c r="A13" s="32"/>
      <c r="B13" s="30" t="s">
        <v>18</v>
      </c>
      <c r="C13" s="50">
        <v>0</v>
      </c>
      <c r="D13" s="60">
        <f t="shared" si="0"/>
        <v>0</v>
      </c>
      <c r="E13" s="50">
        <v>0</v>
      </c>
      <c r="F13" s="60">
        <f t="shared" si="0"/>
        <v>0</v>
      </c>
      <c r="G13" s="50">
        <v>0</v>
      </c>
      <c r="H13" s="80">
        <f t="shared" si="1"/>
        <v>0</v>
      </c>
      <c r="I13" s="77"/>
      <c r="J13" s="68" t="str">
        <f t="shared" si="2"/>
        <v/>
      </c>
      <c r="K13" s="84"/>
      <c r="L13" s="68" t="str">
        <f t="shared" si="3"/>
        <v/>
      </c>
      <c r="M13" s="84"/>
      <c r="N13" s="68" t="str">
        <f t="shared" si="4"/>
        <v/>
      </c>
      <c r="O13" s="50"/>
      <c r="P13" s="60" t="str">
        <f t="shared" si="5"/>
        <v/>
      </c>
      <c r="Q13" s="50"/>
      <c r="R13" s="60" t="str">
        <f t="shared" si="6"/>
        <v/>
      </c>
      <c r="S13" s="50"/>
      <c r="T13" s="60" t="str">
        <f t="shared" si="7"/>
        <v/>
      </c>
      <c r="U13" s="77"/>
      <c r="V13" s="68" t="str">
        <f t="shared" si="8"/>
        <v/>
      </c>
      <c r="W13" s="84"/>
      <c r="X13" s="68" t="str">
        <f t="shared" si="9"/>
        <v/>
      </c>
      <c r="Y13" s="84"/>
      <c r="Z13" s="68" t="str">
        <f t="shared" si="10"/>
        <v/>
      </c>
      <c r="AA13" s="6"/>
    </row>
    <row r="14" spans="1:27">
      <c r="A14" s="28"/>
      <c r="B14" s="30" t="s">
        <v>19</v>
      </c>
      <c r="C14" s="50">
        <v>0</v>
      </c>
      <c r="D14" s="60">
        <f t="shared" si="0"/>
        <v>0</v>
      </c>
      <c r="E14" s="50">
        <v>0</v>
      </c>
      <c r="F14" s="60">
        <f t="shared" si="0"/>
        <v>0</v>
      </c>
      <c r="G14" s="50">
        <v>0</v>
      </c>
      <c r="H14" s="80">
        <f t="shared" si="1"/>
        <v>0</v>
      </c>
      <c r="I14" s="77"/>
      <c r="J14" s="68" t="str">
        <f t="shared" si="2"/>
        <v/>
      </c>
      <c r="K14" s="84"/>
      <c r="L14" s="68" t="str">
        <f t="shared" si="3"/>
        <v/>
      </c>
      <c r="M14" s="84"/>
      <c r="N14" s="68" t="str">
        <f t="shared" si="4"/>
        <v/>
      </c>
      <c r="O14" s="50"/>
      <c r="P14" s="60" t="str">
        <f t="shared" si="5"/>
        <v/>
      </c>
      <c r="Q14" s="50"/>
      <c r="R14" s="60" t="str">
        <f t="shared" si="6"/>
        <v/>
      </c>
      <c r="S14" s="50"/>
      <c r="T14" s="60" t="str">
        <f t="shared" si="7"/>
        <v/>
      </c>
      <c r="U14" s="77"/>
      <c r="V14" s="68" t="str">
        <f t="shared" si="8"/>
        <v/>
      </c>
      <c r="W14" s="84"/>
      <c r="X14" s="68" t="str">
        <f t="shared" si="9"/>
        <v/>
      </c>
      <c r="Y14" s="84"/>
      <c r="Z14" s="68" t="str">
        <f t="shared" si="10"/>
        <v/>
      </c>
      <c r="AA14" s="6"/>
    </row>
    <row r="15" spans="1:27">
      <c r="A15" s="32"/>
      <c r="B15" s="30" t="s">
        <v>20</v>
      </c>
      <c r="C15" s="50">
        <v>0</v>
      </c>
      <c r="D15" s="60">
        <f t="shared" si="0"/>
        <v>0</v>
      </c>
      <c r="E15" s="50">
        <v>0</v>
      </c>
      <c r="F15" s="60">
        <f t="shared" si="0"/>
        <v>0</v>
      </c>
      <c r="G15" s="50">
        <v>0</v>
      </c>
      <c r="H15" s="80">
        <f t="shared" si="1"/>
        <v>0</v>
      </c>
      <c r="I15" s="77"/>
      <c r="J15" s="68" t="str">
        <f t="shared" si="2"/>
        <v/>
      </c>
      <c r="K15" s="84"/>
      <c r="L15" s="68" t="str">
        <f t="shared" si="3"/>
        <v/>
      </c>
      <c r="M15" s="84"/>
      <c r="N15" s="68" t="str">
        <f t="shared" si="4"/>
        <v/>
      </c>
      <c r="O15" s="50"/>
      <c r="P15" s="60" t="str">
        <f t="shared" si="5"/>
        <v/>
      </c>
      <c r="Q15" s="50"/>
      <c r="R15" s="60" t="str">
        <f t="shared" si="6"/>
        <v/>
      </c>
      <c r="S15" s="50"/>
      <c r="T15" s="60" t="str">
        <f t="shared" si="7"/>
        <v/>
      </c>
      <c r="U15" s="77"/>
      <c r="V15" s="68" t="str">
        <f t="shared" si="8"/>
        <v/>
      </c>
      <c r="W15" s="84"/>
      <c r="X15" s="68" t="str">
        <f t="shared" si="9"/>
        <v/>
      </c>
      <c r="Y15" s="84"/>
      <c r="Z15" s="68" t="str">
        <f t="shared" si="10"/>
        <v/>
      </c>
      <c r="AA15" s="6"/>
    </row>
    <row r="16" spans="1:27">
      <c r="A16" s="28"/>
      <c r="B16" s="30" t="s">
        <v>21</v>
      </c>
      <c r="C16" s="50">
        <v>0</v>
      </c>
      <c r="D16" s="60">
        <f t="shared" si="0"/>
        <v>0</v>
      </c>
      <c r="E16" s="50">
        <v>0</v>
      </c>
      <c r="F16" s="60">
        <f t="shared" si="0"/>
        <v>0</v>
      </c>
      <c r="G16" s="50">
        <v>0</v>
      </c>
      <c r="H16" s="80">
        <f t="shared" si="1"/>
        <v>0</v>
      </c>
      <c r="I16" s="77"/>
      <c r="J16" s="68" t="str">
        <f t="shared" si="2"/>
        <v/>
      </c>
      <c r="K16" s="84"/>
      <c r="L16" s="68" t="str">
        <f t="shared" si="3"/>
        <v/>
      </c>
      <c r="M16" s="84"/>
      <c r="N16" s="68" t="str">
        <f t="shared" si="4"/>
        <v/>
      </c>
      <c r="O16" s="50"/>
      <c r="P16" s="60" t="str">
        <f t="shared" si="5"/>
        <v/>
      </c>
      <c r="Q16" s="50"/>
      <c r="R16" s="60" t="str">
        <f t="shared" si="6"/>
        <v/>
      </c>
      <c r="S16" s="50"/>
      <c r="T16" s="60" t="str">
        <f t="shared" si="7"/>
        <v/>
      </c>
      <c r="U16" s="77"/>
      <c r="V16" s="68" t="str">
        <f t="shared" si="8"/>
        <v/>
      </c>
      <c r="W16" s="84"/>
      <c r="X16" s="68" t="str">
        <f t="shared" si="9"/>
        <v/>
      </c>
      <c r="Y16" s="84"/>
      <c r="Z16" s="68" t="str">
        <f t="shared" si="10"/>
        <v/>
      </c>
      <c r="AA16" s="6"/>
    </row>
    <row r="17" spans="1:27">
      <c r="A17" s="28"/>
      <c r="B17" s="30" t="s">
        <v>22</v>
      </c>
      <c r="C17" s="50">
        <v>0</v>
      </c>
      <c r="D17" s="60">
        <f t="shared" si="0"/>
        <v>0</v>
      </c>
      <c r="E17" s="50">
        <v>0</v>
      </c>
      <c r="F17" s="60">
        <f t="shared" si="0"/>
        <v>0</v>
      </c>
      <c r="G17" s="50">
        <v>0</v>
      </c>
      <c r="H17" s="80">
        <f t="shared" si="1"/>
        <v>0</v>
      </c>
      <c r="I17" s="77"/>
      <c r="J17" s="68" t="str">
        <f t="shared" si="2"/>
        <v/>
      </c>
      <c r="K17" s="84"/>
      <c r="L17" s="68" t="str">
        <f t="shared" si="3"/>
        <v/>
      </c>
      <c r="M17" s="84"/>
      <c r="N17" s="68" t="str">
        <f t="shared" si="4"/>
        <v/>
      </c>
      <c r="O17" s="50"/>
      <c r="P17" s="60" t="str">
        <f t="shared" si="5"/>
        <v/>
      </c>
      <c r="Q17" s="50"/>
      <c r="R17" s="60" t="str">
        <f t="shared" si="6"/>
        <v/>
      </c>
      <c r="S17" s="50"/>
      <c r="T17" s="60" t="str">
        <f t="shared" si="7"/>
        <v/>
      </c>
      <c r="U17" s="77"/>
      <c r="V17" s="68" t="str">
        <f t="shared" si="8"/>
        <v/>
      </c>
      <c r="W17" s="84"/>
      <c r="X17" s="68" t="str">
        <f t="shared" si="9"/>
        <v/>
      </c>
      <c r="Y17" s="84"/>
      <c r="Z17" s="68" t="str">
        <f t="shared" si="10"/>
        <v/>
      </c>
      <c r="AA17" s="6"/>
    </row>
    <row r="18" spans="1:27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/>
      <c r="J18" s="68" t="str">
        <f t="shared" si="2"/>
        <v/>
      </c>
      <c r="K18" s="84"/>
      <c r="L18" s="68" t="str">
        <f t="shared" si="3"/>
        <v/>
      </c>
      <c r="M18" s="84"/>
      <c r="N18" s="68" t="str">
        <f t="shared" si="4"/>
        <v/>
      </c>
      <c r="O18" s="50"/>
      <c r="P18" s="60" t="str">
        <f t="shared" si="5"/>
        <v/>
      </c>
      <c r="Q18" s="50"/>
      <c r="R18" s="60" t="str">
        <f t="shared" si="6"/>
        <v/>
      </c>
      <c r="S18" s="50"/>
      <c r="T18" s="60" t="str">
        <f t="shared" si="7"/>
        <v/>
      </c>
      <c r="U18" s="77"/>
      <c r="V18" s="68" t="str">
        <f t="shared" si="8"/>
        <v/>
      </c>
      <c r="W18" s="84"/>
      <c r="X18" s="68" t="str">
        <f t="shared" si="9"/>
        <v/>
      </c>
      <c r="Y18" s="84"/>
      <c r="Z18" s="68" t="str">
        <f t="shared" si="10"/>
        <v/>
      </c>
      <c r="AA18" s="6"/>
    </row>
    <row r="19" spans="1:27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/>
      <c r="J19" s="68" t="str">
        <f t="shared" si="2"/>
        <v/>
      </c>
      <c r="K19" s="84"/>
      <c r="L19" s="68" t="str">
        <f t="shared" si="3"/>
        <v/>
      </c>
      <c r="M19" s="84"/>
      <c r="N19" s="68" t="str">
        <f t="shared" si="4"/>
        <v/>
      </c>
      <c r="O19" s="50"/>
      <c r="P19" s="60" t="str">
        <f t="shared" si="5"/>
        <v/>
      </c>
      <c r="Q19" s="50"/>
      <c r="R19" s="60" t="str">
        <f t="shared" si="6"/>
        <v/>
      </c>
      <c r="S19" s="50"/>
      <c r="T19" s="60" t="str">
        <f t="shared" si="7"/>
        <v/>
      </c>
      <c r="U19" s="77"/>
      <c r="V19" s="68" t="str">
        <f t="shared" si="8"/>
        <v/>
      </c>
      <c r="W19" s="84"/>
      <c r="X19" s="68" t="str">
        <f t="shared" si="9"/>
        <v/>
      </c>
      <c r="Y19" s="84"/>
      <c r="Z19" s="68" t="str">
        <f t="shared" si="10"/>
        <v/>
      </c>
      <c r="AA19" s="6"/>
    </row>
    <row r="20" spans="1:27">
      <c r="A20" s="28"/>
      <c r="B20" s="30" t="s">
        <v>25</v>
      </c>
      <c r="C20" s="50">
        <v>0</v>
      </c>
      <c r="D20" s="60">
        <f t="shared" si="0"/>
        <v>0</v>
      </c>
      <c r="E20" s="50">
        <v>0</v>
      </c>
      <c r="F20" s="60">
        <f t="shared" si="0"/>
        <v>0</v>
      </c>
      <c r="G20" s="50">
        <v>0</v>
      </c>
      <c r="H20" s="80">
        <f t="shared" si="1"/>
        <v>0</v>
      </c>
      <c r="I20" s="77"/>
      <c r="J20" s="68" t="str">
        <f t="shared" si="2"/>
        <v/>
      </c>
      <c r="K20" s="84"/>
      <c r="L20" s="68" t="str">
        <f t="shared" si="3"/>
        <v/>
      </c>
      <c r="M20" s="84"/>
      <c r="N20" s="68" t="str">
        <f t="shared" si="4"/>
        <v/>
      </c>
      <c r="O20" s="50"/>
      <c r="P20" s="60" t="str">
        <f t="shared" si="5"/>
        <v/>
      </c>
      <c r="Q20" s="50"/>
      <c r="R20" s="60" t="str">
        <f t="shared" si="6"/>
        <v/>
      </c>
      <c r="S20" s="50"/>
      <c r="T20" s="60" t="str">
        <f t="shared" si="7"/>
        <v/>
      </c>
      <c r="U20" s="77"/>
      <c r="V20" s="68" t="str">
        <f t="shared" si="8"/>
        <v/>
      </c>
      <c r="W20" s="84"/>
      <c r="X20" s="68" t="str">
        <f t="shared" si="9"/>
        <v/>
      </c>
      <c r="Y20" s="84"/>
      <c r="Z20" s="68" t="str">
        <f t="shared" si="10"/>
        <v/>
      </c>
      <c r="AA20" s="6"/>
    </row>
    <row r="21" spans="1:27">
      <c r="A21" s="28"/>
      <c r="B21" s="30" t="s">
        <v>26</v>
      </c>
      <c r="C21" s="50">
        <v>0</v>
      </c>
      <c r="D21" s="60">
        <f t="shared" si="0"/>
        <v>0</v>
      </c>
      <c r="E21" s="50">
        <v>0</v>
      </c>
      <c r="F21" s="60">
        <f t="shared" si="0"/>
        <v>0</v>
      </c>
      <c r="G21" s="50">
        <v>0</v>
      </c>
      <c r="H21" s="80">
        <f t="shared" si="1"/>
        <v>0</v>
      </c>
      <c r="I21" s="77"/>
      <c r="J21" s="68" t="str">
        <f t="shared" si="2"/>
        <v/>
      </c>
      <c r="K21" s="84"/>
      <c r="L21" s="68" t="str">
        <f t="shared" si="3"/>
        <v/>
      </c>
      <c r="M21" s="84"/>
      <c r="N21" s="68" t="str">
        <f t="shared" si="4"/>
        <v/>
      </c>
      <c r="O21" s="50"/>
      <c r="P21" s="60" t="str">
        <f t="shared" si="5"/>
        <v/>
      </c>
      <c r="Q21" s="50"/>
      <c r="R21" s="60" t="str">
        <f t="shared" si="6"/>
        <v/>
      </c>
      <c r="S21" s="50"/>
      <c r="T21" s="60" t="str">
        <f t="shared" si="7"/>
        <v/>
      </c>
      <c r="U21" s="77"/>
      <c r="V21" s="68" t="str">
        <f t="shared" si="8"/>
        <v/>
      </c>
      <c r="W21" s="84"/>
      <c r="X21" s="68" t="str">
        <f t="shared" si="9"/>
        <v/>
      </c>
      <c r="Y21" s="84"/>
      <c r="Z21" s="68" t="str">
        <f t="shared" si="10"/>
        <v/>
      </c>
      <c r="AA21" s="6"/>
    </row>
    <row r="22" spans="1:27">
      <c r="A22" s="28"/>
      <c r="B22" s="30" t="s">
        <v>27</v>
      </c>
      <c r="C22" s="50">
        <v>0</v>
      </c>
      <c r="D22" s="60">
        <f t="shared" si="0"/>
        <v>0</v>
      </c>
      <c r="E22" s="50">
        <v>0</v>
      </c>
      <c r="F22" s="60">
        <f t="shared" si="0"/>
        <v>0</v>
      </c>
      <c r="G22" s="50">
        <v>0</v>
      </c>
      <c r="H22" s="80">
        <f t="shared" si="1"/>
        <v>0</v>
      </c>
      <c r="I22" s="77"/>
      <c r="J22" s="68" t="str">
        <f t="shared" si="2"/>
        <v/>
      </c>
      <c r="K22" s="84"/>
      <c r="L22" s="68" t="str">
        <f t="shared" si="3"/>
        <v/>
      </c>
      <c r="M22" s="84"/>
      <c r="N22" s="68" t="str">
        <f t="shared" si="4"/>
        <v/>
      </c>
      <c r="O22" s="50"/>
      <c r="P22" s="60" t="str">
        <f t="shared" si="5"/>
        <v/>
      </c>
      <c r="Q22" s="50"/>
      <c r="R22" s="60" t="str">
        <f t="shared" si="6"/>
        <v/>
      </c>
      <c r="S22" s="50"/>
      <c r="T22" s="60" t="str">
        <f t="shared" si="7"/>
        <v/>
      </c>
      <c r="U22" s="77"/>
      <c r="V22" s="68" t="str">
        <f t="shared" si="8"/>
        <v/>
      </c>
      <c r="W22" s="84"/>
      <c r="X22" s="68" t="str">
        <f t="shared" si="9"/>
        <v/>
      </c>
      <c r="Y22" s="84"/>
      <c r="Z22" s="68" t="str">
        <f t="shared" si="10"/>
        <v/>
      </c>
      <c r="AA22" s="6"/>
    </row>
    <row r="23" spans="1:27">
      <c r="A23" s="33"/>
      <c r="B23" s="34" t="s">
        <v>28</v>
      </c>
      <c r="C23" s="51">
        <v>431</v>
      </c>
      <c r="D23" s="61">
        <f t="shared" si="0"/>
        <v>1</v>
      </c>
      <c r="E23" s="51">
        <v>431</v>
      </c>
      <c r="F23" s="61">
        <f t="shared" si="0"/>
        <v>1</v>
      </c>
      <c r="G23" s="51">
        <v>7305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  <c r="AA23" s="6"/>
    </row>
    <row r="24" spans="1:27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  <c r="AA24" s="6"/>
    </row>
    <row r="25" spans="1:27">
      <c r="A25" s="10"/>
      <c r="B25" s="29" t="s">
        <v>29</v>
      </c>
      <c r="C25" s="50">
        <v>431</v>
      </c>
      <c r="D25" s="60">
        <f>IFERROR(C25/C$27,"")</f>
        <v>1</v>
      </c>
      <c r="E25" s="50">
        <v>431</v>
      </c>
      <c r="F25" s="60">
        <f>IFERROR(E25/E$27,"")</f>
        <v>1</v>
      </c>
      <c r="G25" s="50">
        <v>7305</v>
      </c>
      <c r="H25" s="80">
        <f>IFERROR(G25/G$27,"")</f>
        <v>1</v>
      </c>
      <c r="I25" s="77"/>
      <c r="J25" s="68" t="str">
        <f>IFERROR(I25/I$27,"")</f>
        <v/>
      </c>
      <c r="K25" s="84"/>
      <c r="L25" s="68" t="str">
        <f>IFERROR(K25/K$27,"")</f>
        <v/>
      </c>
      <c r="M25" s="84"/>
      <c r="N25" s="68" t="str">
        <f>IFERROR(M25/M$27,"")</f>
        <v/>
      </c>
      <c r="O25" s="50"/>
      <c r="P25" s="60" t="str">
        <f>IFERROR(O25/O$27,"")</f>
        <v/>
      </c>
      <c r="Q25" s="50"/>
      <c r="R25" s="60" t="str">
        <f>IFERROR(Q25/Q$27,"")</f>
        <v/>
      </c>
      <c r="S25" s="50"/>
      <c r="T25" s="60" t="str">
        <f>IFERROR(S25/S$27,"")</f>
        <v/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  <c r="AA25" s="6"/>
    </row>
    <row r="26" spans="1:27">
      <c r="A26" s="10"/>
      <c r="B26" s="30" t="s">
        <v>30</v>
      </c>
      <c r="C26" s="50">
        <v>0</v>
      </c>
      <c r="D26" s="60">
        <f t="shared" ref="D26:F27" si="11">IFERROR(C26/C$27,"")</f>
        <v>0</v>
      </c>
      <c r="E26" s="50">
        <v>0</v>
      </c>
      <c r="F26" s="60">
        <f t="shared" si="11"/>
        <v>0</v>
      </c>
      <c r="G26" s="50">
        <v>0</v>
      </c>
      <c r="H26" s="80">
        <f t="shared" ref="H26:H27" si="12">IFERROR(G26/G$27,"")</f>
        <v>0</v>
      </c>
      <c r="I26" s="77"/>
      <c r="J26" s="68" t="str">
        <f t="shared" ref="J26:J27" si="13">IFERROR(I26/I$27,"")</f>
        <v/>
      </c>
      <c r="K26" s="84"/>
      <c r="L26" s="68" t="str">
        <f t="shared" ref="L26:L27" si="14">IFERROR(K26/K$27,"")</f>
        <v/>
      </c>
      <c r="M26" s="84"/>
      <c r="N26" s="68" t="str">
        <f t="shared" ref="N26:N27" si="15">IFERROR(M26/M$27,"")</f>
        <v/>
      </c>
      <c r="O26" s="50"/>
      <c r="P26" s="60" t="str">
        <f t="shared" ref="P26:P27" si="16">IFERROR(O26/O$27,"")</f>
        <v/>
      </c>
      <c r="Q26" s="50"/>
      <c r="R26" s="60" t="str">
        <f t="shared" ref="R26:R27" si="17">IFERROR(Q26/Q$27,"")</f>
        <v/>
      </c>
      <c r="S26" s="50"/>
      <c r="T26" s="60" t="str">
        <f t="shared" ref="T26:T27" si="18">IFERROR(S26/S$27,"")</f>
        <v/>
      </c>
      <c r="U26" s="77"/>
      <c r="V26" s="68" t="str">
        <f t="shared" ref="V26:V27" si="19">IFERROR(U26/U$27,"")</f>
        <v/>
      </c>
      <c r="W26" s="84"/>
      <c r="X26" s="68" t="str">
        <f t="shared" ref="X26:X27" si="20">IFERROR(W26/W$27,"")</f>
        <v/>
      </c>
      <c r="Y26" s="84"/>
      <c r="Z26" s="68" t="str">
        <f t="shared" ref="Z26:Z27" si="21">IFERROR(Y26/Y$27,"")</f>
        <v/>
      </c>
      <c r="AA26" s="6"/>
    </row>
    <row r="27" spans="1:27">
      <c r="A27" s="10"/>
      <c r="B27" s="34" t="s">
        <v>28</v>
      </c>
      <c r="C27" s="51">
        <v>431</v>
      </c>
      <c r="D27" s="61">
        <f t="shared" si="11"/>
        <v>1</v>
      </c>
      <c r="E27" s="51">
        <v>431</v>
      </c>
      <c r="F27" s="61">
        <f t="shared" si="11"/>
        <v>1</v>
      </c>
      <c r="G27" s="51">
        <v>7305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  <c r="AA27" s="6"/>
    </row>
    <row r="28" spans="1:27">
      <c r="A28" s="10"/>
      <c r="B28" s="6"/>
      <c r="C28" s="45"/>
      <c r="D28" s="55"/>
      <c r="E28" s="45"/>
      <c r="F28" s="55"/>
      <c r="G28" s="45"/>
      <c r="H28" s="55" t="s">
        <v>40</v>
      </c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  <c r="AA28" s="6"/>
    </row>
    <row r="29" spans="1:27">
      <c r="A29" s="10"/>
      <c r="B29" s="29" t="s">
        <v>31</v>
      </c>
      <c r="C29" s="50">
        <v>431</v>
      </c>
      <c r="D29" s="60">
        <f>IFERROR(C29/C$31,"")</f>
        <v>1</v>
      </c>
      <c r="E29" s="50">
        <v>431</v>
      </c>
      <c r="F29" s="60">
        <f>IFERROR(E29/E$31,"")</f>
        <v>1</v>
      </c>
      <c r="G29" s="50">
        <v>7305</v>
      </c>
      <c r="H29" s="80">
        <f>IFERROR(G29/G$31,"")</f>
        <v>1</v>
      </c>
      <c r="I29" s="77"/>
      <c r="J29" s="68" t="str">
        <f>IFERROR(I29/I$31,"")</f>
        <v/>
      </c>
      <c r="K29" s="84"/>
      <c r="L29" s="68" t="str">
        <f>IFERROR(K29/K$31,"")</f>
        <v/>
      </c>
      <c r="M29" s="84"/>
      <c r="N29" s="68" t="str">
        <f>IFERROR(M29/M$31,"")</f>
        <v/>
      </c>
      <c r="O29" s="50"/>
      <c r="P29" s="60" t="str">
        <f>IFERROR(O29/O$31,"")</f>
        <v/>
      </c>
      <c r="Q29" s="50"/>
      <c r="R29" s="60" t="str">
        <f>IFERROR(Q29/Q$31,"")</f>
        <v/>
      </c>
      <c r="S29" s="50"/>
      <c r="T29" s="60" t="str">
        <f>IFERROR(S29/S$31,"")</f>
        <v/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  <c r="AA29" s="6"/>
    </row>
    <row r="30" spans="1:27">
      <c r="A30" s="10"/>
      <c r="B30" s="30" t="s">
        <v>32</v>
      </c>
      <c r="C30" s="50">
        <v>0</v>
      </c>
      <c r="D30" s="60">
        <f t="shared" ref="D30:F31" si="22">IFERROR(C30/C$31,"")</f>
        <v>0</v>
      </c>
      <c r="E30" s="50">
        <v>0</v>
      </c>
      <c r="F30" s="60">
        <f t="shared" si="22"/>
        <v>0</v>
      </c>
      <c r="G30" s="50">
        <v>0</v>
      </c>
      <c r="H30" s="80">
        <f t="shared" ref="H30:H31" si="23">IFERROR(G30/G$31,"")</f>
        <v>0</v>
      </c>
      <c r="I30" s="77"/>
      <c r="J30" s="68" t="str">
        <f t="shared" ref="J30:J31" si="24">IFERROR(I30/I$31,"")</f>
        <v/>
      </c>
      <c r="K30" s="84"/>
      <c r="L30" s="68" t="str">
        <f t="shared" ref="L30:L31" si="25">IFERROR(K30/K$31,"")</f>
        <v/>
      </c>
      <c r="M30" s="84"/>
      <c r="N30" s="68" t="str">
        <f t="shared" ref="N30:N31" si="26">IFERROR(M30/M$31,"")</f>
        <v/>
      </c>
      <c r="O30" s="50"/>
      <c r="P30" s="60" t="str">
        <f t="shared" ref="P30:P31" si="27">IFERROR(O30/O$31,"")</f>
        <v/>
      </c>
      <c r="Q30" s="50"/>
      <c r="R30" s="60" t="str">
        <f t="shared" ref="R30:R31" si="28">IFERROR(Q30/Q$31,"")</f>
        <v/>
      </c>
      <c r="S30" s="50"/>
      <c r="T30" s="60" t="str">
        <f t="shared" ref="T30:T31" si="29">IFERROR(S30/S$31,"")</f>
        <v/>
      </c>
      <c r="U30" s="77"/>
      <c r="V30" s="68" t="str">
        <f t="shared" ref="V30:V31" si="30">IFERROR(U30/U$31,"")</f>
        <v/>
      </c>
      <c r="W30" s="84"/>
      <c r="X30" s="68" t="str">
        <f t="shared" ref="X30:X31" si="31">IFERROR(W30/W$31,"")</f>
        <v/>
      </c>
      <c r="Y30" s="84"/>
      <c r="Z30" s="68" t="str">
        <f t="shared" ref="Z30:Z31" si="32">IFERROR(Y30/Y$31,"")</f>
        <v/>
      </c>
      <c r="AA30" s="6"/>
    </row>
    <row r="31" spans="1:27">
      <c r="A31" s="10"/>
      <c r="B31" s="34" t="s">
        <v>28</v>
      </c>
      <c r="C31" s="51">
        <v>431</v>
      </c>
      <c r="D31" s="61">
        <f t="shared" si="22"/>
        <v>1</v>
      </c>
      <c r="E31" s="51">
        <v>431</v>
      </c>
      <c r="F31" s="61">
        <f t="shared" si="22"/>
        <v>1</v>
      </c>
      <c r="G31" s="51">
        <v>7305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  <c r="AA31" s="6"/>
    </row>
    <row r="32" spans="1:27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  <c r="AA32" s="6"/>
    </row>
    <row r="33" spans="1:27" ht="15.7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  <c r="AA33" s="23"/>
    </row>
    <row r="34" spans="1:27" ht="23.25">
      <c r="A34" s="15"/>
      <c r="B34" s="16">
        <f>+B6</f>
        <v>2026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  <c r="AA34" s="23"/>
    </row>
    <row r="35" spans="1:27" ht="30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  <c r="AA35" s="23"/>
    </row>
    <row r="36" spans="1:27">
      <c r="A36" s="10"/>
      <c r="B36" s="29" t="s">
        <v>13</v>
      </c>
      <c r="C36" s="49">
        <f>C8</f>
        <v>431</v>
      </c>
      <c r="D36" s="59">
        <f>IFERROR(C36/C$51,"")</f>
        <v>1</v>
      </c>
      <c r="E36" s="49">
        <f>E8</f>
        <v>431</v>
      </c>
      <c r="F36" s="59">
        <f>IFERROR(E36/E$51,"")</f>
        <v>1</v>
      </c>
      <c r="G36" s="49">
        <f>G8</f>
        <v>7305</v>
      </c>
      <c r="H36" s="59">
        <f>IFERROR(G36/G$51,"")</f>
        <v>1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  <c r="AA36" s="6"/>
    </row>
    <row r="37" spans="1:27">
      <c r="A37" s="10"/>
      <c r="B37" s="30" t="s">
        <v>14</v>
      </c>
      <c r="C37" s="50">
        <f t="shared" ref="C37:E50" si="33">C9</f>
        <v>0</v>
      </c>
      <c r="D37" s="60">
        <f t="shared" ref="D37:F51" si="34">IFERROR(C37/C$51,"")</f>
        <v>0</v>
      </c>
      <c r="E37" s="50">
        <f t="shared" si="33"/>
        <v>0</v>
      </c>
      <c r="F37" s="60">
        <f t="shared" si="34"/>
        <v>0</v>
      </c>
      <c r="G37" s="50">
        <f t="shared" ref="G37:G50" si="35">G9</f>
        <v>0</v>
      </c>
      <c r="H37" s="60">
        <f t="shared" ref="H37:H51" si="36">IFERROR(G37/G$51,"")</f>
        <v>0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  <c r="AA37" s="6"/>
    </row>
    <row r="38" spans="1:27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  <c r="AA38" s="6"/>
    </row>
    <row r="39" spans="1:27">
      <c r="A39" s="10"/>
      <c r="B39" s="30" t="s">
        <v>16</v>
      </c>
      <c r="C39" s="50">
        <f t="shared" si="33"/>
        <v>0</v>
      </c>
      <c r="D39" s="60">
        <f t="shared" si="34"/>
        <v>0</v>
      </c>
      <c r="E39" s="50">
        <f t="shared" si="33"/>
        <v>0</v>
      </c>
      <c r="F39" s="60">
        <f t="shared" si="34"/>
        <v>0</v>
      </c>
      <c r="G39" s="50">
        <f t="shared" si="35"/>
        <v>0</v>
      </c>
      <c r="H39" s="60">
        <f t="shared" si="36"/>
        <v>0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  <c r="AA39" s="6"/>
    </row>
    <row r="40" spans="1:27">
      <c r="A40" s="10"/>
      <c r="B40" s="30" t="s">
        <v>17</v>
      </c>
      <c r="C40" s="50">
        <f t="shared" si="33"/>
        <v>0</v>
      </c>
      <c r="D40" s="60">
        <f t="shared" si="34"/>
        <v>0</v>
      </c>
      <c r="E40" s="50">
        <f t="shared" si="33"/>
        <v>0</v>
      </c>
      <c r="F40" s="60">
        <f t="shared" si="34"/>
        <v>0</v>
      </c>
      <c r="G40" s="50">
        <f t="shared" si="35"/>
        <v>0</v>
      </c>
      <c r="H40" s="60">
        <f t="shared" si="36"/>
        <v>0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  <c r="AA40" s="6"/>
    </row>
    <row r="41" spans="1:27">
      <c r="A41" s="10"/>
      <c r="B41" s="30" t="s">
        <v>18</v>
      </c>
      <c r="C41" s="50">
        <f t="shared" si="33"/>
        <v>0</v>
      </c>
      <c r="D41" s="60">
        <f t="shared" si="34"/>
        <v>0</v>
      </c>
      <c r="E41" s="50">
        <f t="shared" si="33"/>
        <v>0</v>
      </c>
      <c r="F41" s="60">
        <f t="shared" si="34"/>
        <v>0</v>
      </c>
      <c r="G41" s="50">
        <f t="shared" si="35"/>
        <v>0</v>
      </c>
      <c r="H41" s="60">
        <f t="shared" si="36"/>
        <v>0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  <c r="AA41" s="6"/>
    </row>
    <row r="42" spans="1:27">
      <c r="A42" s="10"/>
      <c r="B42" s="30" t="s">
        <v>19</v>
      </c>
      <c r="C42" s="50">
        <f t="shared" si="33"/>
        <v>0</v>
      </c>
      <c r="D42" s="60">
        <f t="shared" si="34"/>
        <v>0</v>
      </c>
      <c r="E42" s="50">
        <f t="shared" si="33"/>
        <v>0</v>
      </c>
      <c r="F42" s="60">
        <f t="shared" si="34"/>
        <v>0</v>
      </c>
      <c r="G42" s="50">
        <f t="shared" si="35"/>
        <v>0</v>
      </c>
      <c r="H42" s="60">
        <f t="shared" si="36"/>
        <v>0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  <c r="AA42" s="6"/>
    </row>
    <row r="43" spans="1:27">
      <c r="A43" s="10"/>
      <c r="B43" s="30" t="s">
        <v>20</v>
      </c>
      <c r="C43" s="50">
        <f t="shared" si="33"/>
        <v>0</v>
      </c>
      <c r="D43" s="60">
        <f t="shared" si="34"/>
        <v>0</v>
      </c>
      <c r="E43" s="50">
        <f t="shared" si="33"/>
        <v>0</v>
      </c>
      <c r="F43" s="60">
        <f t="shared" si="34"/>
        <v>0</v>
      </c>
      <c r="G43" s="50">
        <f t="shared" si="35"/>
        <v>0</v>
      </c>
      <c r="H43" s="60">
        <f t="shared" si="36"/>
        <v>0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  <c r="AA43" s="6"/>
    </row>
    <row r="44" spans="1:27">
      <c r="A44" s="10"/>
      <c r="B44" s="30" t="s">
        <v>21</v>
      </c>
      <c r="C44" s="50">
        <f t="shared" si="33"/>
        <v>0</v>
      </c>
      <c r="D44" s="60">
        <f t="shared" si="34"/>
        <v>0</v>
      </c>
      <c r="E44" s="50">
        <f t="shared" si="33"/>
        <v>0</v>
      </c>
      <c r="F44" s="60">
        <f t="shared" si="34"/>
        <v>0</v>
      </c>
      <c r="G44" s="50">
        <f t="shared" si="35"/>
        <v>0</v>
      </c>
      <c r="H44" s="60">
        <f t="shared" si="36"/>
        <v>0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  <c r="AA44" s="6"/>
    </row>
    <row r="45" spans="1:27">
      <c r="A45" s="10"/>
      <c r="B45" s="30" t="s">
        <v>22</v>
      </c>
      <c r="C45" s="50">
        <f t="shared" si="33"/>
        <v>0</v>
      </c>
      <c r="D45" s="60">
        <f t="shared" si="34"/>
        <v>0</v>
      </c>
      <c r="E45" s="50">
        <f t="shared" si="33"/>
        <v>0</v>
      </c>
      <c r="F45" s="60">
        <f t="shared" si="34"/>
        <v>0</v>
      </c>
      <c r="G45" s="50">
        <f t="shared" si="35"/>
        <v>0</v>
      </c>
      <c r="H45" s="60">
        <f t="shared" si="36"/>
        <v>0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  <c r="AA45" s="6"/>
    </row>
    <row r="46" spans="1:27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  <c r="AA46" s="6"/>
    </row>
    <row r="47" spans="1:27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  <c r="AA47" s="6"/>
    </row>
    <row r="48" spans="1:27">
      <c r="A48" s="10"/>
      <c r="B48" s="30" t="s">
        <v>25</v>
      </c>
      <c r="C48" s="50">
        <f t="shared" si="33"/>
        <v>0</v>
      </c>
      <c r="D48" s="60">
        <f t="shared" si="34"/>
        <v>0</v>
      </c>
      <c r="E48" s="50">
        <f t="shared" si="33"/>
        <v>0</v>
      </c>
      <c r="F48" s="60">
        <f t="shared" si="34"/>
        <v>0</v>
      </c>
      <c r="G48" s="50">
        <f t="shared" si="35"/>
        <v>0</v>
      </c>
      <c r="H48" s="60">
        <f t="shared" si="36"/>
        <v>0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 t="shared" si="40"/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  <c r="AA48" s="6"/>
    </row>
    <row r="49" spans="1:27">
      <c r="A49" s="10"/>
      <c r="B49" s="30" t="s">
        <v>26</v>
      </c>
      <c r="C49" s="50">
        <f t="shared" si="33"/>
        <v>0</v>
      </c>
      <c r="D49" s="60">
        <f t="shared" si="34"/>
        <v>0</v>
      </c>
      <c r="E49" s="50">
        <f t="shared" si="33"/>
        <v>0</v>
      </c>
      <c r="F49" s="60">
        <f t="shared" si="34"/>
        <v>0</v>
      </c>
      <c r="G49" s="50">
        <f t="shared" si="35"/>
        <v>0</v>
      </c>
      <c r="H49" s="60">
        <f t="shared" si="36"/>
        <v>0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  <c r="AA49" s="6"/>
    </row>
    <row r="50" spans="1:27">
      <c r="A50" s="10"/>
      <c r="B50" s="30" t="s">
        <v>27</v>
      </c>
      <c r="C50" s="50">
        <f t="shared" si="33"/>
        <v>0</v>
      </c>
      <c r="D50" s="60">
        <f t="shared" si="34"/>
        <v>0</v>
      </c>
      <c r="E50" s="50">
        <f t="shared" si="33"/>
        <v>0</v>
      </c>
      <c r="F50" s="60">
        <f t="shared" si="34"/>
        <v>0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  <c r="AA50" s="6"/>
    </row>
    <row r="51" spans="1:27">
      <c r="A51" s="10"/>
      <c r="B51" s="34" t="s">
        <v>28</v>
      </c>
      <c r="C51" s="51">
        <f>SUM(C36:C50)</f>
        <v>431</v>
      </c>
      <c r="D51" s="61">
        <f t="shared" si="34"/>
        <v>1</v>
      </c>
      <c r="E51" s="51">
        <f>SUM(E36:E50)</f>
        <v>431</v>
      </c>
      <c r="F51" s="61">
        <f t="shared" si="34"/>
        <v>1</v>
      </c>
      <c r="G51" s="51">
        <f>SUM(G36:G50)</f>
        <v>7305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  <c r="AA51" s="6"/>
    </row>
    <row r="52" spans="1:27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  <c r="AA52" s="6"/>
    </row>
    <row r="53" spans="1:27">
      <c r="A53" s="10"/>
      <c r="B53" s="29" t="s">
        <v>29</v>
      </c>
      <c r="C53" s="50">
        <f t="shared" ref="C53:E54" si="54">C25</f>
        <v>431</v>
      </c>
      <c r="D53" s="60">
        <f>IFERROR(C53/C$55,"")</f>
        <v>1</v>
      </c>
      <c r="E53" s="50">
        <f t="shared" si="54"/>
        <v>431</v>
      </c>
      <c r="F53" s="60">
        <f>IFERROR(E53/E$55,"")</f>
        <v>1</v>
      </c>
      <c r="G53" s="50">
        <f t="shared" ref="G53:G54" si="55">G25</f>
        <v>7305</v>
      </c>
      <c r="H53" s="60">
        <f>IFERROR(G53/G$55,"")</f>
        <v>1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  <c r="AA53" s="6"/>
    </row>
    <row r="54" spans="1:27">
      <c r="A54" s="10"/>
      <c r="B54" s="30" t="s">
        <v>30</v>
      </c>
      <c r="C54" s="50">
        <f t="shared" si="54"/>
        <v>0</v>
      </c>
      <c r="D54" s="60">
        <f t="shared" ref="D54:F55" si="65">IFERROR(C54/C$55,"")</f>
        <v>0</v>
      </c>
      <c r="E54" s="50">
        <f t="shared" si="54"/>
        <v>0</v>
      </c>
      <c r="F54" s="60">
        <f t="shared" si="65"/>
        <v>0</v>
      </c>
      <c r="G54" s="50">
        <f t="shared" si="55"/>
        <v>0</v>
      </c>
      <c r="H54" s="60">
        <f t="shared" ref="H54:H55" si="66">IFERROR(G54/G$55,"")</f>
        <v>0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  <c r="AA54" s="6"/>
    </row>
    <row r="55" spans="1:27">
      <c r="A55" s="10"/>
      <c r="B55" s="34" t="s">
        <v>28</v>
      </c>
      <c r="C55" s="51">
        <f>SUM(C53:C54)</f>
        <v>431</v>
      </c>
      <c r="D55" s="61">
        <f t="shared" si="65"/>
        <v>1</v>
      </c>
      <c r="E55" s="51">
        <f>SUM(E53:E54)</f>
        <v>431</v>
      </c>
      <c r="F55" s="61">
        <f t="shared" si="65"/>
        <v>1</v>
      </c>
      <c r="G55" s="51">
        <f>SUM(G53:G54)</f>
        <v>7305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  <c r="AA55" s="6"/>
    </row>
    <row r="56" spans="1:27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  <c r="AA56" s="6"/>
    </row>
    <row r="57" spans="1:27">
      <c r="A57" s="10"/>
      <c r="B57" s="29" t="s">
        <v>31</v>
      </c>
      <c r="C57" s="50">
        <f t="shared" ref="C57:E58" si="75">C29</f>
        <v>431</v>
      </c>
      <c r="D57" s="60">
        <f>IFERROR(C57/C$59,"")</f>
        <v>1</v>
      </c>
      <c r="E57" s="50">
        <f t="shared" si="75"/>
        <v>431</v>
      </c>
      <c r="F57" s="60">
        <f>IFERROR(E57/E$59,"")</f>
        <v>1</v>
      </c>
      <c r="G57" s="50">
        <f t="shared" ref="G57:G58" si="76">G29</f>
        <v>7305</v>
      </c>
      <c r="H57" s="60">
        <f>IFERROR(G57/G$59,"")</f>
        <v>1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  <c r="AA57" s="6"/>
    </row>
    <row r="58" spans="1:27">
      <c r="A58" s="10"/>
      <c r="B58" s="30" t="s">
        <v>32</v>
      </c>
      <c r="C58" s="50">
        <f t="shared" si="75"/>
        <v>0</v>
      </c>
      <c r="D58" s="60">
        <f t="shared" ref="D58:F59" si="86">IFERROR(C58/C$59,"")</f>
        <v>0</v>
      </c>
      <c r="E58" s="50">
        <f t="shared" si="75"/>
        <v>0</v>
      </c>
      <c r="F58" s="60">
        <f t="shared" si="86"/>
        <v>0</v>
      </c>
      <c r="G58" s="50">
        <f t="shared" si="76"/>
        <v>0</v>
      </c>
      <c r="H58" s="60">
        <f t="shared" ref="H58:H59" si="87">IFERROR(G58/G$59,"")</f>
        <v>0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  <c r="AA58" s="6"/>
    </row>
    <row r="59" spans="1:27">
      <c r="A59" s="10"/>
      <c r="B59" s="34" t="s">
        <v>28</v>
      </c>
      <c r="C59" s="51">
        <f>SUM(C57:C58)</f>
        <v>431</v>
      </c>
      <c r="D59" s="61">
        <f t="shared" si="86"/>
        <v>1</v>
      </c>
      <c r="E59" s="51">
        <f>SUM(E57:E58)</f>
        <v>431</v>
      </c>
      <c r="F59" s="61">
        <f t="shared" si="86"/>
        <v>1</v>
      </c>
      <c r="G59" s="51">
        <f>SUM(G57:G58)</f>
        <v>7305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  <c r="AA59" s="6"/>
    </row>
    <row r="60" spans="1:27">
      <c r="A60" s="10"/>
      <c r="B60" s="6"/>
      <c r="C60" s="45"/>
      <c r="D60" s="55"/>
      <c r="E60" s="6"/>
      <c r="F60" s="6"/>
      <c r="G60" s="6"/>
      <c r="H60" s="6"/>
      <c r="I60" s="9"/>
      <c r="J60" s="64"/>
      <c r="K60" s="9"/>
      <c r="L60" s="64"/>
      <c r="M60" s="6"/>
      <c r="N60" s="64"/>
      <c r="O60" s="9"/>
      <c r="P60" s="6"/>
      <c r="Q60" s="9"/>
      <c r="R60" s="6"/>
      <c r="S60" s="6"/>
      <c r="T60" s="6"/>
      <c r="U60" s="9"/>
      <c r="V60" s="64"/>
      <c r="W60" s="9"/>
      <c r="X60" s="64"/>
      <c r="Y60" s="6"/>
      <c r="Z60" s="64"/>
      <c r="AA60" s="6"/>
    </row>
    <row r="61" spans="1:27">
      <c r="A61" s="10"/>
      <c r="B61" s="6"/>
      <c r="C61" s="45"/>
      <c r="D61" s="55"/>
      <c r="E61" s="6"/>
      <c r="F61" s="6"/>
      <c r="G61" s="6"/>
      <c r="H61" s="6"/>
      <c r="I61" s="6"/>
      <c r="J61" s="64"/>
      <c r="K61" s="6"/>
      <c r="L61" s="64"/>
      <c r="M61" s="6"/>
      <c r="N61" s="64"/>
      <c r="O61" s="6"/>
      <c r="P61" s="6"/>
      <c r="Q61" s="6"/>
      <c r="R61" s="6"/>
      <c r="S61" s="6"/>
      <c r="T61" s="6"/>
      <c r="U61" s="6"/>
      <c r="V61" s="64"/>
      <c r="W61" s="6"/>
      <c r="X61" s="64"/>
      <c r="Y61" s="6"/>
      <c r="Z61" s="64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Z61"/>
  <sheetViews>
    <sheetView showGridLines="0" rightToLeft="1" workbookViewId="0">
      <selection activeCell="D39" sqref="D39"/>
    </sheetView>
  </sheetViews>
  <sheetFormatPr defaultRowHeight="14.25"/>
  <cols>
    <col min="1" max="1" width="5.5" style="41" customWidth="1"/>
    <col min="2" max="2" width="20.25" style="8" customWidth="1"/>
    <col min="3" max="26" width="12.625" style="8" customWidth="1"/>
  </cols>
  <sheetData>
    <row r="1" spans="1:26" ht="20.25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>
      <c r="A3" s="1"/>
      <c r="B3" s="7" t="s">
        <v>37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>
      <c r="A6" s="15"/>
      <c r="B6" s="16">
        <f>+'נוסטרו חיים'!B6</f>
        <v>2026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>
      <c r="A8" s="28"/>
      <c r="B8" s="29" t="s">
        <v>13</v>
      </c>
      <c r="C8" s="49">
        <v>1966</v>
      </c>
      <c r="D8" s="59">
        <f>IFERROR(C8/C$23,"")</f>
        <v>2.8846859272519183E-2</v>
      </c>
      <c r="E8" s="49">
        <v>1966</v>
      </c>
      <c r="F8" s="59">
        <f>IFERROR(E8/E$23,"")</f>
        <v>3.6476983876653615E-2</v>
      </c>
      <c r="G8" s="49">
        <v>121355</v>
      </c>
      <c r="H8" s="79">
        <f>IFERROR(G8/G$23,"")</f>
        <v>2.6028417957774573E-2</v>
      </c>
      <c r="I8" s="82"/>
      <c r="J8" s="68" t="str">
        <f>IFERROR(I8/I$23,"")</f>
        <v/>
      </c>
      <c r="K8" s="84"/>
      <c r="L8" s="68" t="str">
        <f>IFERROR(K8/K$23,"")</f>
        <v/>
      </c>
      <c r="M8" s="84"/>
      <c r="N8" s="68" t="str">
        <f>IFERROR(M8/M$23,"")</f>
        <v/>
      </c>
      <c r="O8" s="49"/>
      <c r="P8" s="59" t="str">
        <f>IFERROR(O8/O$23,"")</f>
        <v/>
      </c>
      <c r="Q8" s="49"/>
      <c r="R8" s="59" t="str">
        <f>IFERROR(Q8/Q$23,"")</f>
        <v/>
      </c>
      <c r="S8" s="49"/>
      <c r="T8" s="59" t="str">
        <f>IFERROR(S8/S$23,"")</f>
        <v/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</row>
    <row r="9" spans="1:26">
      <c r="A9" s="28"/>
      <c r="B9" s="30" t="s">
        <v>14</v>
      </c>
      <c r="C9" s="50">
        <v>7619</v>
      </c>
      <c r="D9" s="60">
        <f t="shared" ref="D9:F23" si="0">IFERROR(C9/C$23,"")</f>
        <v>0.11179258433231112</v>
      </c>
      <c r="E9" s="50">
        <v>1748</v>
      </c>
      <c r="F9" s="60">
        <f t="shared" si="0"/>
        <v>3.2432231849639129E-2</v>
      </c>
      <c r="G9" s="50">
        <v>1259823</v>
      </c>
      <c r="H9" s="80">
        <f t="shared" ref="H9:H23" si="1">IFERROR(G9/G$23,"")</f>
        <v>0.2702088879470762</v>
      </c>
      <c r="I9" s="77"/>
      <c r="J9" s="68" t="str">
        <f t="shared" ref="J9:J23" si="2">IFERROR(I9/I$23,"")</f>
        <v/>
      </c>
      <c r="K9" s="84"/>
      <c r="L9" s="68" t="str">
        <f t="shared" ref="L9:L23" si="3">IFERROR(K9/K$23,"")</f>
        <v/>
      </c>
      <c r="M9" s="84"/>
      <c r="N9" s="68" t="str">
        <f t="shared" ref="N9:N23" si="4">IFERROR(M9/M$23,"")</f>
        <v/>
      </c>
      <c r="O9" s="50"/>
      <c r="P9" s="60" t="str">
        <f t="shared" ref="P9:P23" si="5">IFERROR(O9/O$23,"")</f>
        <v/>
      </c>
      <c r="Q9" s="50"/>
      <c r="R9" s="60" t="str">
        <f t="shared" ref="R9:R23" si="6">IFERROR(Q9/Q$23,"")</f>
        <v/>
      </c>
      <c r="S9" s="50"/>
      <c r="T9" s="60" t="str">
        <f t="shared" ref="T9:T23" si="7">IFERROR(S9/S$23,"")</f>
        <v/>
      </c>
      <c r="U9" s="77"/>
      <c r="V9" s="68" t="str">
        <f t="shared" ref="V9:V23" si="8">IFERROR(U9/U$23,"")</f>
        <v/>
      </c>
      <c r="W9" s="84"/>
      <c r="X9" s="68" t="str">
        <f t="shared" ref="X9:X23" si="9">IFERROR(W9/W$23,"")</f>
        <v/>
      </c>
      <c r="Y9" s="84"/>
      <c r="Z9" s="68" t="str">
        <f t="shared" ref="Z9:Z23" si="10">IFERROR(Y9/Y$23,"")</f>
        <v/>
      </c>
    </row>
    <row r="10" spans="1:26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/>
      <c r="J10" s="68" t="str">
        <f t="shared" si="2"/>
        <v/>
      </c>
      <c r="K10" s="84"/>
      <c r="L10" s="68" t="str">
        <f t="shared" si="3"/>
        <v/>
      </c>
      <c r="M10" s="84"/>
      <c r="N10" s="68" t="str">
        <f t="shared" si="4"/>
        <v/>
      </c>
      <c r="O10" s="50"/>
      <c r="P10" s="60" t="str">
        <f t="shared" si="5"/>
        <v/>
      </c>
      <c r="Q10" s="50"/>
      <c r="R10" s="60" t="str">
        <f t="shared" si="6"/>
        <v/>
      </c>
      <c r="S10" s="50"/>
      <c r="T10" s="60" t="str">
        <f t="shared" si="7"/>
        <v/>
      </c>
      <c r="U10" s="77"/>
      <c r="V10" s="68" t="str">
        <f t="shared" si="8"/>
        <v/>
      </c>
      <c r="W10" s="84"/>
      <c r="X10" s="68" t="str">
        <f t="shared" si="9"/>
        <v/>
      </c>
      <c r="Y10" s="84"/>
      <c r="Z10" s="68" t="str">
        <f t="shared" si="10"/>
        <v/>
      </c>
    </row>
    <row r="11" spans="1:26">
      <c r="A11" s="28"/>
      <c r="B11" s="30" t="s">
        <v>16</v>
      </c>
      <c r="C11" s="50">
        <v>10578</v>
      </c>
      <c r="D11" s="60">
        <f t="shared" si="0"/>
        <v>0.15520960192508032</v>
      </c>
      <c r="E11" s="50">
        <v>2193</v>
      </c>
      <c r="F11" s="60">
        <f t="shared" si="0"/>
        <v>4.0688721079095311E-2</v>
      </c>
      <c r="G11" s="50">
        <v>1261511</v>
      </c>
      <c r="H11" s="80">
        <f t="shared" si="1"/>
        <v>0.27057093293502665</v>
      </c>
      <c r="I11" s="77"/>
      <c r="J11" s="68" t="str">
        <f t="shared" si="2"/>
        <v/>
      </c>
      <c r="K11" s="84"/>
      <c r="L11" s="68" t="str">
        <f t="shared" si="3"/>
        <v/>
      </c>
      <c r="M11" s="84"/>
      <c r="N11" s="68" t="str">
        <f t="shared" si="4"/>
        <v/>
      </c>
      <c r="O11" s="50"/>
      <c r="P11" s="60" t="str">
        <f t="shared" si="5"/>
        <v/>
      </c>
      <c r="Q11" s="50"/>
      <c r="R11" s="60" t="str">
        <f t="shared" si="6"/>
        <v/>
      </c>
      <c r="S11" s="50"/>
      <c r="T11" s="60" t="str">
        <f t="shared" si="7"/>
        <v/>
      </c>
      <c r="U11" s="77"/>
      <c r="V11" s="68" t="str">
        <f t="shared" si="8"/>
        <v/>
      </c>
      <c r="W11" s="84"/>
      <c r="X11" s="68" t="str">
        <f t="shared" si="9"/>
        <v/>
      </c>
      <c r="Y11" s="84"/>
      <c r="Z11" s="68" t="str">
        <f t="shared" si="10"/>
        <v/>
      </c>
    </row>
    <row r="12" spans="1:26">
      <c r="A12" s="31"/>
      <c r="B12" s="30" t="s">
        <v>17</v>
      </c>
      <c r="C12" s="50">
        <v>308</v>
      </c>
      <c r="D12" s="60">
        <f t="shared" si="0"/>
        <v>4.5192434669053452E-3</v>
      </c>
      <c r="E12" s="50">
        <v>308</v>
      </c>
      <c r="F12" s="60">
        <f t="shared" si="0"/>
        <v>5.7146037812865281E-3</v>
      </c>
      <c r="G12" s="50">
        <v>35515</v>
      </c>
      <c r="H12" s="80">
        <f t="shared" si="1"/>
        <v>7.6173150160303571E-3</v>
      </c>
      <c r="I12" s="77"/>
      <c r="J12" s="68" t="str">
        <f t="shared" si="2"/>
        <v/>
      </c>
      <c r="K12" s="84"/>
      <c r="L12" s="68" t="str">
        <f t="shared" si="3"/>
        <v/>
      </c>
      <c r="M12" s="84"/>
      <c r="N12" s="68" t="str">
        <f t="shared" si="4"/>
        <v/>
      </c>
      <c r="O12" s="50"/>
      <c r="P12" s="60" t="str">
        <f t="shared" si="5"/>
        <v/>
      </c>
      <c r="Q12" s="50"/>
      <c r="R12" s="60" t="str">
        <f t="shared" si="6"/>
        <v/>
      </c>
      <c r="S12" s="50"/>
      <c r="T12" s="60" t="str">
        <f t="shared" si="7"/>
        <v/>
      </c>
      <c r="U12" s="77"/>
      <c r="V12" s="68" t="str">
        <f t="shared" si="8"/>
        <v/>
      </c>
      <c r="W12" s="84"/>
      <c r="X12" s="68" t="str">
        <f t="shared" si="9"/>
        <v/>
      </c>
      <c r="Y12" s="84"/>
      <c r="Z12" s="68" t="str">
        <f t="shared" si="10"/>
        <v/>
      </c>
    </row>
    <row r="13" spans="1:26">
      <c r="A13" s="32"/>
      <c r="B13" s="30" t="s">
        <v>18</v>
      </c>
      <c r="C13" s="50">
        <v>-227</v>
      </c>
      <c r="D13" s="60">
        <f t="shared" si="0"/>
        <v>-3.3307411265828357E-3</v>
      </c>
      <c r="E13" s="50">
        <v>-227</v>
      </c>
      <c r="F13" s="60">
        <f t="shared" si="0"/>
        <v>-4.2117372024416946E-3</v>
      </c>
      <c r="G13" s="50">
        <v>28675</v>
      </c>
      <c r="H13" s="80">
        <f t="shared" si="1"/>
        <v>6.1502606809705892E-3</v>
      </c>
      <c r="I13" s="77"/>
      <c r="J13" s="68" t="str">
        <f t="shared" si="2"/>
        <v/>
      </c>
      <c r="K13" s="84"/>
      <c r="L13" s="68" t="str">
        <f t="shared" si="3"/>
        <v/>
      </c>
      <c r="M13" s="84"/>
      <c r="N13" s="68" t="str">
        <f t="shared" si="4"/>
        <v/>
      </c>
      <c r="O13" s="50"/>
      <c r="P13" s="60" t="str">
        <f t="shared" si="5"/>
        <v/>
      </c>
      <c r="Q13" s="50"/>
      <c r="R13" s="60" t="str">
        <f t="shared" si="6"/>
        <v/>
      </c>
      <c r="S13" s="50"/>
      <c r="T13" s="60" t="str">
        <f t="shared" si="7"/>
        <v/>
      </c>
      <c r="U13" s="77"/>
      <c r="V13" s="68" t="str">
        <f t="shared" si="8"/>
        <v/>
      </c>
      <c r="W13" s="84"/>
      <c r="X13" s="68" t="str">
        <f t="shared" si="9"/>
        <v/>
      </c>
      <c r="Y13" s="84"/>
      <c r="Z13" s="68" t="str">
        <f t="shared" si="10"/>
        <v/>
      </c>
    </row>
    <row r="14" spans="1:26">
      <c r="A14" s="28"/>
      <c r="B14" s="30" t="s">
        <v>19</v>
      </c>
      <c r="C14" s="50">
        <v>-3911</v>
      </c>
      <c r="D14" s="60">
        <f t="shared" si="0"/>
        <v>-5.7385588308658461E-2</v>
      </c>
      <c r="E14" s="50">
        <v>-3911</v>
      </c>
      <c r="F14" s="60">
        <f t="shared" si="0"/>
        <v>-7.2564335677310424E-2</v>
      </c>
      <c r="G14" s="50">
        <v>77519</v>
      </c>
      <c r="H14" s="80">
        <f t="shared" si="1"/>
        <v>1.6626401315716098E-2</v>
      </c>
      <c r="I14" s="77"/>
      <c r="J14" s="68" t="str">
        <f t="shared" si="2"/>
        <v/>
      </c>
      <c r="K14" s="84"/>
      <c r="L14" s="68" t="str">
        <f t="shared" si="3"/>
        <v/>
      </c>
      <c r="M14" s="84"/>
      <c r="N14" s="68" t="str">
        <f t="shared" si="4"/>
        <v/>
      </c>
      <c r="O14" s="50"/>
      <c r="P14" s="60" t="str">
        <f t="shared" si="5"/>
        <v/>
      </c>
      <c r="Q14" s="50"/>
      <c r="R14" s="60" t="str">
        <f t="shared" si="6"/>
        <v/>
      </c>
      <c r="S14" s="50"/>
      <c r="T14" s="60" t="str">
        <f t="shared" si="7"/>
        <v/>
      </c>
      <c r="U14" s="77"/>
      <c r="V14" s="68" t="str">
        <f t="shared" si="8"/>
        <v/>
      </c>
      <c r="W14" s="84"/>
      <c r="X14" s="68" t="str">
        <f t="shared" si="9"/>
        <v/>
      </c>
      <c r="Y14" s="84"/>
      <c r="Z14" s="68" t="str">
        <f t="shared" si="10"/>
        <v/>
      </c>
    </row>
    <row r="15" spans="1:26">
      <c r="A15" s="32"/>
      <c r="B15" s="30" t="s">
        <v>20</v>
      </c>
      <c r="C15" s="50">
        <v>5411</v>
      </c>
      <c r="D15" s="60">
        <f t="shared" si="0"/>
        <v>7.9394890907223459E-2</v>
      </c>
      <c r="E15" s="50">
        <v>5411</v>
      </c>
      <c r="F15" s="60">
        <f t="shared" si="0"/>
        <v>0.10039519824851105</v>
      </c>
      <c r="G15" s="50">
        <v>321337</v>
      </c>
      <c r="H15" s="80">
        <f t="shared" si="1"/>
        <v>6.8920882875014688E-2</v>
      </c>
      <c r="I15" s="77"/>
      <c r="J15" s="68" t="str">
        <f t="shared" si="2"/>
        <v/>
      </c>
      <c r="K15" s="84"/>
      <c r="L15" s="68" t="str">
        <f t="shared" si="3"/>
        <v/>
      </c>
      <c r="M15" s="84"/>
      <c r="N15" s="68" t="str">
        <f t="shared" si="4"/>
        <v/>
      </c>
      <c r="O15" s="50"/>
      <c r="P15" s="60" t="str">
        <f t="shared" si="5"/>
        <v/>
      </c>
      <c r="Q15" s="50"/>
      <c r="R15" s="60" t="str">
        <f t="shared" si="6"/>
        <v/>
      </c>
      <c r="S15" s="50"/>
      <c r="T15" s="60" t="str">
        <f t="shared" si="7"/>
        <v/>
      </c>
      <c r="U15" s="77"/>
      <c r="V15" s="68" t="str">
        <f t="shared" si="8"/>
        <v/>
      </c>
      <c r="W15" s="84"/>
      <c r="X15" s="68" t="str">
        <f t="shared" si="9"/>
        <v/>
      </c>
      <c r="Y15" s="84"/>
      <c r="Z15" s="68" t="str">
        <f t="shared" si="10"/>
        <v/>
      </c>
    </row>
    <row r="16" spans="1:26">
      <c r="A16" s="28"/>
      <c r="B16" s="30" t="s">
        <v>21</v>
      </c>
      <c r="C16" s="50">
        <v>1288</v>
      </c>
      <c r="D16" s="60">
        <f t="shared" si="0"/>
        <v>1.8898654497967807E-2</v>
      </c>
      <c r="E16" s="50">
        <v>1288</v>
      </c>
      <c r="F16" s="60">
        <f t="shared" si="0"/>
        <v>2.3897433994470935E-2</v>
      </c>
      <c r="G16" s="50">
        <v>432092</v>
      </c>
      <c r="H16" s="80">
        <f t="shared" si="1"/>
        <v>9.2675795576702497E-2</v>
      </c>
      <c r="I16" s="77"/>
      <c r="J16" s="68" t="str">
        <f t="shared" si="2"/>
        <v/>
      </c>
      <c r="K16" s="84"/>
      <c r="L16" s="68" t="str">
        <f t="shared" si="3"/>
        <v/>
      </c>
      <c r="M16" s="84"/>
      <c r="N16" s="68" t="str">
        <f t="shared" si="4"/>
        <v/>
      </c>
      <c r="O16" s="50"/>
      <c r="P16" s="60" t="str">
        <f t="shared" si="5"/>
        <v/>
      </c>
      <c r="Q16" s="50"/>
      <c r="R16" s="60" t="str">
        <f t="shared" si="6"/>
        <v/>
      </c>
      <c r="S16" s="50"/>
      <c r="T16" s="60" t="str">
        <f t="shared" si="7"/>
        <v/>
      </c>
      <c r="U16" s="77"/>
      <c r="V16" s="68" t="str">
        <f t="shared" si="8"/>
        <v/>
      </c>
      <c r="W16" s="84"/>
      <c r="X16" s="68" t="str">
        <f t="shared" si="9"/>
        <v/>
      </c>
      <c r="Y16" s="84"/>
      <c r="Z16" s="68" t="str">
        <f t="shared" si="10"/>
        <v/>
      </c>
    </row>
    <row r="17" spans="1:26">
      <c r="A17" s="28"/>
      <c r="B17" s="30" t="s">
        <v>22</v>
      </c>
      <c r="C17" s="50">
        <v>2297</v>
      </c>
      <c r="D17" s="60">
        <f t="shared" si="0"/>
        <v>3.3703578712602524E-2</v>
      </c>
      <c r="E17" s="50">
        <v>2297</v>
      </c>
      <c r="F17" s="60">
        <f t="shared" si="0"/>
        <v>4.2618327550698554E-2</v>
      </c>
      <c r="G17" s="50">
        <v>334100</v>
      </c>
      <c r="H17" s="80">
        <f t="shared" si="1"/>
        <v>7.1658311892319929E-2</v>
      </c>
      <c r="I17" s="77"/>
      <c r="J17" s="68" t="str">
        <f t="shared" si="2"/>
        <v/>
      </c>
      <c r="K17" s="84"/>
      <c r="L17" s="68" t="str">
        <f t="shared" si="3"/>
        <v/>
      </c>
      <c r="M17" s="84"/>
      <c r="N17" s="68" t="str">
        <f t="shared" si="4"/>
        <v/>
      </c>
      <c r="O17" s="50"/>
      <c r="P17" s="60" t="str">
        <f t="shared" si="5"/>
        <v/>
      </c>
      <c r="Q17" s="50"/>
      <c r="R17" s="60" t="str">
        <f t="shared" si="6"/>
        <v/>
      </c>
      <c r="S17" s="50"/>
      <c r="T17" s="60" t="str">
        <f t="shared" si="7"/>
        <v/>
      </c>
      <c r="U17" s="77"/>
      <c r="V17" s="68" t="str">
        <f t="shared" si="8"/>
        <v/>
      </c>
      <c r="W17" s="84"/>
      <c r="X17" s="68" t="str">
        <f t="shared" si="9"/>
        <v/>
      </c>
      <c r="Y17" s="84"/>
      <c r="Z17" s="68" t="str">
        <f t="shared" si="10"/>
        <v/>
      </c>
    </row>
    <row r="18" spans="1:26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/>
      <c r="J18" s="68" t="str">
        <f t="shared" si="2"/>
        <v/>
      </c>
      <c r="K18" s="84"/>
      <c r="L18" s="68" t="str">
        <f t="shared" si="3"/>
        <v/>
      </c>
      <c r="M18" s="84"/>
      <c r="N18" s="68" t="str">
        <f t="shared" si="4"/>
        <v/>
      </c>
      <c r="O18" s="50"/>
      <c r="P18" s="60" t="str">
        <f t="shared" si="5"/>
        <v/>
      </c>
      <c r="Q18" s="50"/>
      <c r="R18" s="60" t="str">
        <f t="shared" si="6"/>
        <v/>
      </c>
      <c r="S18" s="50"/>
      <c r="T18" s="60" t="str">
        <f t="shared" si="7"/>
        <v/>
      </c>
      <c r="U18" s="77"/>
      <c r="V18" s="68" t="str">
        <f t="shared" si="8"/>
        <v/>
      </c>
      <c r="W18" s="84"/>
      <c r="X18" s="68" t="str">
        <f t="shared" si="9"/>
        <v/>
      </c>
      <c r="Y18" s="84"/>
      <c r="Z18" s="68" t="str">
        <f t="shared" si="10"/>
        <v/>
      </c>
    </row>
    <row r="19" spans="1:26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/>
      <c r="J19" s="68" t="str">
        <f t="shared" si="2"/>
        <v/>
      </c>
      <c r="K19" s="84"/>
      <c r="L19" s="68" t="str">
        <f t="shared" si="3"/>
        <v/>
      </c>
      <c r="M19" s="84"/>
      <c r="N19" s="68" t="str">
        <f t="shared" si="4"/>
        <v/>
      </c>
      <c r="O19" s="50"/>
      <c r="P19" s="60" t="str">
        <f t="shared" si="5"/>
        <v/>
      </c>
      <c r="Q19" s="50"/>
      <c r="R19" s="60" t="str">
        <f t="shared" si="6"/>
        <v/>
      </c>
      <c r="S19" s="50"/>
      <c r="T19" s="60" t="str">
        <f t="shared" si="7"/>
        <v/>
      </c>
      <c r="U19" s="77"/>
      <c r="V19" s="68" t="str">
        <f t="shared" si="8"/>
        <v/>
      </c>
      <c r="W19" s="84"/>
      <c r="X19" s="68" t="str">
        <f t="shared" si="9"/>
        <v/>
      </c>
      <c r="Y19" s="84"/>
      <c r="Z19" s="68" t="str">
        <f t="shared" si="10"/>
        <v/>
      </c>
    </row>
    <row r="20" spans="1:26">
      <c r="A20" s="28"/>
      <c r="B20" s="30" t="s">
        <v>25</v>
      </c>
      <c r="C20" s="50">
        <v>37251</v>
      </c>
      <c r="D20" s="60">
        <f t="shared" si="0"/>
        <v>0.5465790207327631</v>
      </c>
      <c r="E20" s="50">
        <v>37251</v>
      </c>
      <c r="F20" s="60">
        <f t="shared" si="0"/>
        <v>0.69115164109319627</v>
      </c>
      <c r="G20" s="50">
        <v>476191</v>
      </c>
      <c r="H20" s="80">
        <f t="shared" si="1"/>
        <v>0.10213422088690727</v>
      </c>
      <c r="I20" s="77"/>
      <c r="J20" s="68" t="str">
        <f t="shared" si="2"/>
        <v/>
      </c>
      <c r="K20" s="84"/>
      <c r="L20" s="68" t="str">
        <f t="shared" si="3"/>
        <v/>
      </c>
      <c r="M20" s="84"/>
      <c r="N20" s="68" t="str">
        <f>IFERROR(M20/M$23,"")</f>
        <v/>
      </c>
      <c r="O20" s="50"/>
      <c r="P20" s="60" t="str">
        <f t="shared" si="5"/>
        <v/>
      </c>
      <c r="Q20" s="50"/>
      <c r="R20" s="60" t="str">
        <f t="shared" si="6"/>
        <v/>
      </c>
      <c r="S20" s="50"/>
      <c r="T20" s="60" t="str">
        <f t="shared" si="7"/>
        <v/>
      </c>
      <c r="U20" s="77"/>
      <c r="V20" s="68" t="str">
        <f t="shared" si="8"/>
        <v/>
      </c>
      <c r="W20" s="84"/>
      <c r="X20" s="68" t="str">
        <f t="shared" si="9"/>
        <v/>
      </c>
      <c r="Y20" s="84"/>
      <c r="Z20" s="68" t="str">
        <f t="shared" si="10"/>
        <v/>
      </c>
    </row>
    <row r="21" spans="1:26">
      <c r="A21" s="28"/>
      <c r="B21" s="30" t="s">
        <v>26</v>
      </c>
      <c r="C21" s="50">
        <v>4347</v>
      </c>
      <c r="D21" s="60">
        <f t="shared" si="0"/>
        <v>6.3782958930641356E-2</v>
      </c>
      <c r="E21" s="50">
        <v>4347</v>
      </c>
      <c r="F21" s="60">
        <f t="shared" si="0"/>
        <v>8.0653839731339411E-2</v>
      </c>
      <c r="G21" s="50">
        <v>314286</v>
      </c>
      <c r="H21" s="80">
        <f t="shared" si="1"/>
        <v>6.7408572916461115E-2</v>
      </c>
      <c r="I21" s="77"/>
      <c r="J21" s="68" t="str">
        <f t="shared" si="2"/>
        <v/>
      </c>
      <c r="K21" s="84"/>
      <c r="L21" s="68" t="str">
        <f t="shared" si="3"/>
        <v/>
      </c>
      <c r="M21" s="84"/>
      <c r="N21" s="68" t="str">
        <f t="shared" si="4"/>
        <v/>
      </c>
      <c r="O21" s="50"/>
      <c r="P21" s="60" t="str">
        <f t="shared" si="5"/>
        <v/>
      </c>
      <c r="Q21" s="50"/>
      <c r="R21" s="60" t="str">
        <f t="shared" si="6"/>
        <v/>
      </c>
      <c r="S21" s="50"/>
      <c r="T21" s="60" t="str">
        <f t="shared" si="7"/>
        <v/>
      </c>
      <c r="U21" s="77"/>
      <c r="V21" s="68" t="str">
        <f t="shared" si="8"/>
        <v/>
      </c>
      <c r="W21" s="84"/>
      <c r="X21" s="68" t="str">
        <f t="shared" si="9"/>
        <v/>
      </c>
      <c r="Y21" s="84"/>
      <c r="Z21" s="68" t="str">
        <f t="shared" si="10"/>
        <v/>
      </c>
    </row>
    <row r="22" spans="1:26">
      <c r="A22" s="28"/>
      <c r="B22" s="30" t="s">
        <v>27</v>
      </c>
      <c r="C22" s="50">
        <v>1226</v>
      </c>
      <c r="D22" s="60">
        <f t="shared" si="0"/>
        <v>1.798893665722712E-2</v>
      </c>
      <c r="E22" s="50">
        <v>1226</v>
      </c>
      <c r="F22" s="60">
        <f t="shared" si="0"/>
        <v>2.274709167486131E-2</v>
      </c>
      <c r="G22" s="50">
        <v>0</v>
      </c>
      <c r="H22" s="80">
        <f t="shared" si="1"/>
        <v>0</v>
      </c>
      <c r="I22" s="77"/>
      <c r="J22" s="68" t="str">
        <f t="shared" si="2"/>
        <v/>
      </c>
      <c r="K22" s="84"/>
      <c r="L22" s="68" t="str">
        <f t="shared" si="3"/>
        <v/>
      </c>
      <c r="M22" s="84"/>
      <c r="N22" s="68" t="str">
        <f t="shared" si="4"/>
        <v/>
      </c>
      <c r="O22" s="50"/>
      <c r="P22" s="60" t="str">
        <f t="shared" si="5"/>
        <v/>
      </c>
      <c r="Q22" s="50"/>
      <c r="R22" s="60" t="str">
        <f t="shared" si="6"/>
        <v/>
      </c>
      <c r="S22" s="50"/>
      <c r="T22" s="60" t="str">
        <f t="shared" si="7"/>
        <v/>
      </c>
      <c r="U22" s="77"/>
      <c r="V22" s="68" t="str">
        <f t="shared" si="8"/>
        <v/>
      </c>
      <c r="W22" s="84"/>
      <c r="X22" s="68" t="str">
        <f t="shared" si="9"/>
        <v/>
      </c>
      <c r="Y22" s="84"/>
      <c r="Z22" s="68" t="str">
        <f t="shared" si="10"/>
        <v/>
      </c>
    </row>
    <row r="23" spans="1:26">
      <c r="A23" s="33"/>
      <c r="B23" s="34" t="s">
        <v>28</v>
      </c>
      <c r="C23" s="51">
        <v>68153</v>
      </c>
      <c r="D23" s="61">
        <f t="shared" si="0"/>
        <v>1</v>
      </c>
      <c r="E23" s="51">
        <v>53897</v>
      </c>
      <c r="F23" s="61">
        <f t="shared" si="0"/>
        <v>1</v>
      </c>
      <c r="G23" s="51">
        <v>4662404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</row>
    <row r="24" spans="1:26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>
      <c r="A25" s="10"/>
      <c r="B25" s="29" t="s">
        <v>29</v>
      </c>
      <c r="C25" s="50">
        <v>61337</v>
      </c>
      <c r="D25" s="60">
        <f>IFERROR(C25/C$27,"")</f>
        <v>0.89998972899212071</v>
      </c>
      <c r="E25" s="50">
        <v>47917</v>
      </c>
      <c r="F25" s="60">
        <f>IFERROR(E25/E$27,"")</f>
        <v>0.88904762788281355</v>
      </c>
      <c r="G25" s="50">
        <v>4391812</v>
      </c>
      <c r="H25" s="80">
        <f>IFERROR(G25/G$27,"")</f>
        <v>0.94196278530071931</v>
      </c>
      <c r="I25" s="77"/>
      <c r="J25" s="68" t="str">
        <f>IFERROR(I25/I$27,"")</f>
        <v/>
      </c>
      <c r="K25" s="84"/>
      <c r="L25" s="68" t="str">
        <f>IFERROR(K25/K$27,"")</f>
        <v/>
      </c>
      <c r="M25" s="84"/>
      <c r="N25" s="68" t="str">
        <f>IFERROR(M25/M$27,"")</f>
        <v/>
      </c>
      <c r="O25" s="50"/>
      <c r="P25" s="60" t="str">
        <f>IFERROR(O25/O$27,"")</f>
        <v/>
      </c>
      <c r="Q25" s="50"/>
      <c r="R25" s="60" t="str">
        <f>IFERROR(Q25/Q$27,"")</f>
        <v/>
      </c>
      <c r="S25" s="50"/>
      <c r="T25" s="60" t="str">
        <f>IFERROR(S25/S$27,"")</f>
        <v/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</row>
    <row r="26" spans="1:26">
      <c r="A26" s="10"/>
      <c r="B26" s="30" t="s">
        <v>30</v>
      </c>
      <c r="C26" s="50">
        <v>6816</v>
      </c>
      <c r="D26" s="60">
        <f t="shared" ref="D26:F27" si="11">IFERROR(C26/C$27,"")</f>
        <v>0.10001027100787933</v>
      </c>
      <c r="E26" s="50">
        <v>5980</v>
      </c>
      <c r="F26" s="60">
        <f t="shared" si="11"/>
        <v>0.11095237211718649</v>
      </c>
      <c r="G26" s="50">
        <v>270593</v>
      </c>
      <c r="H26" s="80">
        <f t="shared" ref="H26:H27" si="12">IFERROR(G26/G$27,"")</f>
        <v>5.8037214699280734E-2</v>
      </c>
      <c r="I26" s="77"/>
      <c r="J26" s="68" t="str">
        <f t="shared" ref="J26:J27" si="13">IFERROR(I26/I$27,"")</f>
        <v/>
      </c>
      <c r="K26" s="84"/>
      <c r="L26" s="68" t="str">
        <f t="shared" ref="L26:L27" si="14">IFERROR(K26/K$27,"")</f>
        <v/>
      </c>
      <c r="M26" s="84"/>
      <c r="N26" s="68" t="str">
        <f t="shared" ref="N26:N27" si="15">IFERROR(M26/M$27,"")</f>
        <v/>
      </c>
      <c r="O26" s="50"/>
      <c r="P26" s="60" t="str">
        <f t="shared" ref="P26:P27" si="16">IFERROR(O26/O$27,"")</f>
        <v/>
      </c>
      <c r="Q26" s="50"/>
      <c r="R26" s="60" t="str">
        <f t="shared" ref="R26:R27" si="17">IFERROR(Q26/Q$27,"")</f>
        <v/>
      </c>
      <c r="S26" s="50"/>
      <c r="T26" s="60" t="str">
        <f t="shared" ref="T26:T27" si="18">IFERROR(S26/S$27,"")</f>
        <v/>
      </c>
      <c r="U26" s="77"/>
      <c r="V26" s="68" t="str">
        <f t="shared" ref="V26:V27" si="19">IFERROR(U26/U$27,"")</f>
        <v/>
      </c>
      <c r="W26" s="84"/>
      <c r="X26" s="68" t="str">
        <f t="shared" ref="X26:X27" si="20">IFERROR(W26/W$27,"")</f>
        <v/>
      </c>
      <c r="Y26" s="84"/>
      <c r="Z26" s="68" t="str">
        <f t="shared" ref="Z26:Z27" si="21">IFERROR(Y26/Y$27,"")</f>
        <v/>
      </c>
    </row>
    <row r="27" spans="1:26">
      <c r="A27" s="10"/>
      <c r="B27" s="34" t="s">
        <v>28</v>
      </c>
      <c r="C27" s="51">
        <v>68153</v>
      </c>
      <c r="D27" s="61">
        <f t="shared" si="11"/>
        <v>1</v>
      </c>
      <c r="E27" s="51">
        <v>53897</v>
      </c>
      <c r="F27" s="61">
        <f t="shared" si="11"/>
        <v>1</v>
      </c>
      <c r="G27" s="51">
        <v>4662405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</row>
    <row r="28" spans="1:26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>
      <c r="A29" s="10"/>
      <c r="B29" s="29" t="s">
        <v>31</v>
      </c>
      <c r="C29" s="50">
        <v>21663</v>
      </c>
      <c r="D29" s="60">
        <f>IFERROR(C29/C$31,"")</f>
        <v>0.31786301209062096</v>
      </c>
      <c r="E29" s="50">
        <v>7408</v>
      </c>
      <c r="F29" s="60">
        <f>IFERROR(E29/E$31,"")</f>
        <v>0.13744735328496949</v>
      </c>
      <c r="G29" s="50">
        <v>3041547</v>
      </c>
      <c r="H29" s="80">
        <f>IFERROR(G29/G$31,"")</f>
        <v>0.65235581207552751</v>
      </c>
      <c r="I29" s="77"/>
      <c r="J29" s="68" t="str">
        <f>IFERROR(I29/I$31,"")</f>
        <v/>
      </c>
      <c r="K29" s="84"/>
      <c r="L29" s="68" t="str">
        <f>IFERROR(K29/K$31,"")</f>
        <v/>
      </c>
      <c r="M29" s="84"/>
      <c r="N29" s="68" t="str">
        <f>IFERROR(M29/M$31,"")</f>
        <v/>
      </c>
      <c r="O29" s="50"/>
      <c r="P29" s="60" t="str">
        <f>IFERROR(O29/O$31,"")</f>
        <v/>
      </c>
      <c r="Q29" s="50"/>
      <c r="R29" s="60" t="str">
        <f>IFERROR(Q29/Q$31,"")</f>
        <v/>
      </c>
      <c r="S29" s="50"/>
      <c r="T29" s="60" t="str">
        <f>IFERROR(S29/S$31,"")</f>
        <v/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</row>
    <row r="30" spans="1:26">
      <c r="A30" s="10"/>
      <c r="B30" s="30" t="s">
        <v>32</v>
      </c>
      <c r="C30" s="50">
        <v>46489</v>
      </c>
      <c r="D30" s="60">
        <f t="shared" ref="D30:F31" si="22">IFERROR(C30/C$31,"")</f>
        <v>0.68213698790937904</v>
      </c>
      <c r="E30" s="50">
        <v>46489</v>
      </c>
      <c r="F30" s="60">
        <f t="shared" si="22"/>
        <v>0.86255264671503051</v>
      </c>
      <c r="G30" s="50">
        <v>1620858</v>
      </c>
      <c r="H30" s="80">
        <f t="shared" ref="H30:H31" si="23">IFERROR(G30/G$31,"")</f>
        <v>0.34764418792447244</v>
      </c>
      <c r="I30" s="77"/>
      <c r="J30" s="68" t="str">
        <f t="shared" ref="J30:J31" si="24">IFERROR(I30/I$31,"")</f>
        <v/>
      </c>
      <c r="K30" s="84"/>
      <c r="L30" s="68" t="str">
        <f t="shared" ref="L30:L31" si="25">IFERROR(K30/K$31,"")</f>
        <v/>
      </c>
      <c r="M30" s="84"/>
      <c r="N30" s="68" t="str">
        <f t="shared" ref="N30:N31" si="26">IFERROR(M30/M$31,"")</f>
        <v/>
      </c>
      <c r="O30" s="50"/>
      <c r="P30" s="60" t="str">
        <f t="shared" ref="P30:P31" si="27">IFERROR(O30/O$31,"")</f>
        <v/>
      </c>
      <c r="Q30" s="50"/>
      <c r="R30" s="60" t="str">
        <f t="shared" ref="R30:R31" si="28">IFERROR(Q30/Q$31,"")</f>
        <v/>
      </c>
      <c r="S30" s="50"/>
      <c r="T30" s="60" t="str">
        <f t="shared" ref="T30:T31" si="29">IFERROR(S30/S$31,"")</f>
        <v/>
      </c>
      <c r="U30" s="77"/>
      <c r="V30" s="68" t="str">
        <f t="shared" ref="V30:V31" si="30">IFERROR(U30/U$31,"")</f>
        <v/>
      </c>
      <c r="W30" s="84"/>
      <c r="X30" s="68" t="str">
        <f t="shared" ref="X30:X31" si="31">IFERROR(W30/W$31,"")</f>
        <v/>
      </c>
      <c r="Y30" s="84"/>
      <c r="Z30" s="68" t="str">
        <f t="shared" ref="Z30:Z31" si="32">IFERROR(Y30/Y$31,"")</f>
        <v/>
      </c>
    </row>
    <row r="31" spans="1:26">
      <c r="A31" s="10"/>
      <c r="B31" s="34" t="s">
        <v>28</v>
      </c>
      <c r="C31" s="51">
        <v>68152</v>
      </c>
      <c r="D31" s="61">
        <f t="shared" si="22"/>
        <v>1</v>
      </c>
      <c r="E31" s="51">
        <v>53897</v>
      </c>
      <c r="F31" s="61">
        <f t="shared" si="22"/>
        <v>1</v>
      </c>
      <c r="G31" s="51">
        <v>4662405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</row>
    <row r="32" spans="1:26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>
      <c r="A34" s="15"/>
      <c r="B34" s="16">
        <f>+B6</f>
        <v>2026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>
      <c r="A36" s="10"/>
      <c r="B36" s="29" t="s">
        <v>13</v>
      </c>
      <c r="C36" s="49">
        <f>C8</f>
        <v>1966</v>
      </c>
      <c r="D36" s="59">
        <f>IFERROR(C36/C$51,"")</f>
        <v>2.8846859272519183E-2</v>
      </c>
      <c r="E36" s="49">
        <f>E8</f>
        <v>1966</v>
      </c>
      <c r="F36" s="59">
        <f>IFERROR(E36/E$51,"")</f>
        <v>3.6476983876653615E-2</v>
      </c>
      <c r="G36" s="49">
        <f>G8</f>
        <v>121355</v>
      </c>
      <c r="H36" s="59">
        <f>IFERROR(G36/G$51,"")</f>
        <v>2.6028417957774573E-2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>
      <c r="A37" s="10"/>
      <c r="B37" s="30" t="s">
        <v>14</v>
      </c>
      <c r="C37" s="50">
        <f t="shared" ref="C37:E50" si="33">C9</f>
        <v>7619</v>
      </c>
      <c r="D37" s="60">
        <f t="shared" ref="D37:F51" si="34">IFERROR(C37/C$51,"")</f>
        <v>0.11179258433231112</v>
      </c>
      <c r="E37" s="50">
        <f t="shared" si="33"/>
        <v>1748</v>
      </c>
      <c r="F37" s="60">
        <f t="shared" si="34"/>
        <v>3.2432231849639129E-2</v>
      </c>
      <c r="G37" s="50">
        <f t="shared" ref="G37:G50" si="35">G9</f>
        <v>1259823</v>
      </c>
      <c r="H37" s="60">
        <f t="shared" ref="H37:H51" si="36">IFERROR(G37/G$51,"")</f>
        <v>0.2702088879470762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</row>
    <row r="38" spans="1:26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</row>
    <row r="39" spans="1:26">
      <c r="A39" s="10"/>
      <c r="B39" s="30" t="s">
        <v>16</v>
      </c>
      <c r="C39" s="50">
        <f t="shared" si="33"/>
        <v>10578</v>
      </c>
      <c r="D39" s="60">
        <f t="shared" si="34"/>
        <v>0.15520960192508032</v>
      </c>
      <c r="E39" s="50">
        <f t="shared" si="33"/>
        <v>2193</v>
      </c>
      <c r="F39" s="60">
        <f t="shared" si="34"/>
        <v>4.0688721079095311E-2</v>
      </c>
      <c r="G39" s="50">
        <f t="shared" si="35"/>
        <v>1261511</v>
      </c>
      <c r="H39" s="60">
        <f t="shared" si="36"/>
        <v>0.27057093293502665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</row>
    <row r="40" spans="1:26">
      <c r="A40" s="10"/>
      <c r="B40" s="30" t="s">
        <v>17</v>
      </c>
      <c r="C40" s="50">
        <f t="shared" si="33"/>
        <v>308</v>
      </c>
      <c r="D40" s="60">
        <f t="shared" si="34"/>
        <v>4.5192434669053452E-3</v>
      </c>
      <c r="E40" s="50">
        <f t="shared" si="33"/>
        <v>308</v>
      </c>
      <c r="F40" s="60">
        <f t="shared" si="34"/>
        <v>5.7146037812865281E-3</v>
      </c>
      <c r="G40" s="50">
        <f t="shared" si="35"/>
        <v>35515</v>
      </c>
      <c r="H40" s="60">
        <f t="shared" si="36"/>
        <v>7.6173150160303571E-3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</row>
    <row r="41" spans="1:26">
      <c r="A41" s="10"/>
      <c r="B41" s="30" t="s">
        <v>18</v>
      </c>
      <c r="C41" s="50">
        <f t="shared" si="33"/>
        <v>-227</v>
      </c>
      <c r="D41" s="60">
        <f t="shared" si="34"/>
        <v>-3.3307411265828357E-3</v>
      </c>
      <c r="E41" s="50">
        <f t="shared" si="33"/>
        <v>-227</v>
      </c>
      <c r="F41" s="60">
        <f t="shared" si="34"/>
        <v>-4.2117372024416946E-3</v>
      </c>
      <c r="G41" s="50">
        <f t="shared" si="35"/>
        <v>28675</v>
      </c>
      <c r="H41" s="60">
        <f t="shared" si="36"/>
        <v>6.1502606809705892E-3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</row>
    <row r="42" spans="1:26">
      <c r="A42" s="10"/>
      <c r="B42" s="30" t="s">
        <v>19</v>
      </c>
      <c r="C42" s="50">
        <f t="shared" si="33"/>
        <v>-3911</v>
      </c>
      <c r="D42" s="60">
        <f t="shared" si="34"/>
        <v>-5.7385588308658461E-2</v>
      </c>
      <c r="E42" s="50">
        <f t="shared" si="33"/>
        <v>-3911</v>
      </c>
      <c r="F42" s="60">
        <f t="shared" si="34"/>
        <v>-7.2564335677310424E-2</v>
      </c>
      <c r="G42" s="50">
        <f t="shared" si="35"/>
        <v>77519</v>
      </c>
      <c r="H42" s="60">
        <f t="shared" si="36"/>
        <v>1.6626401315716098E-2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</row>
    <row r="43" spans="1:26">
      <c r="A43" s="10"/>
      <c r="B43" s="30" t="s">
        <v>20</v>
      </c>
      <c r="C43" s="50">
        <f t="shared" si="33"/>
        <v>5411</v>
      </c>
      <c r="D43" s="60">
        <f t="shared" si="34"/>
        <v>7.9394890907223459E-2</v>
      </c>
      <c r="E43" s="50">
        <f t="shared" si="33"/>
        <v>5411</v>
      </c>
      <c r="F43" s="60">
        <f t="shared" si="34"/>
        <v>0.10039519824851105</v>
      </c>
      <c r="G43" s="50">
        <f t="shared" si="35"/>
        <v>321337</v>
      </c>
      <c r="H43" s="60">
        <f t="shared" si="36"/>
        <v>6.8920882875014688E-2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</row>
    <row r="44" spans="1:26">
      <c r="A44" s="10"/>
      <c r="B44" s="30" t="s">
        <v>21</v>
      </c>
      <c r="C44" s="50">
        <f t="shared" si="33"/>
        <v>1288</v>
      </c>
      <c r="D44" s="60">
        <f t="shared" si="34"/>
        <v>1.8898654497967807E-2</v>
      </c>
      <c r="E44" s="50">
        <f t="shared" si="33"/>
        <v>1288</v>
      </c>
      <c r="F44" s="60">
        <f t="shared" si="34"/>
        <v>2.3897433994470935E-2</v>
      </c>
      <c r="G44" s="50">
        <f t="shared" si="35"/>
        <v>432092</v>
      </c>
      <c r="H44" s="60">
        <f t="shared" si="36"/>
        <v>9.2675795576702497E-2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</row>
    <row r="45" spans="1:26">
      <c r="A45" s="10"/>
      <c r="B45" s="30" t="s">
        <v>22</v>
      </c>
      <c r="C45" s="50">
        <f t="shared" si="33"/>
        <v>2297</v>
      </c>
      <c r="D45" s="60">
        <f t="shared" si="34"/>
        <v>3.3703578712602524E-2</v>
      </c>
      <c r="E45" s="50">
        <f t="shared" si="33"/>
        <v>2297</v>
      </c>
      <c r="F45" s="60">
        <f t="shared" si="34"/>
        <v>4.2618327550698554E-2</v>
      </c>
      <c r="G45" s="50">
        <f t="shared" si="35"/>
        <v>334100</v>
      </c>
      <c r="H45" s="60">
        <f t="shared" si="36"/>
        <v>7.1658311892319929E-2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</row>
    <row r="46" spans="1:26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</row>
    <row r="47" spans="1:26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</row>
    <row r="48" spans="1:26">
      <c r="A48" s="10"/>
      <c r="B48" s="30" t="s">
        <v>25</v>
      </c>
      <c r="C48" s="50">
        <f t="shared" si="33"/>
        <v>37251</v>
      </c>
      <c r="D48" s="60">
        <f t="shared" si="34"/>
        <v>0.5465790207327631</v>
      </c>
      <c r="E48" s="50">
        <f t="shared" si="33"/>
        <v>37251</v>
      </c>
      <c r="F48" s="60">
        <f t="shared" si="34"/>
        <v>0.69115164109319627</v>
      </c>
      <c r="G48" s="50">
        <f t="shared" si="35"/>
        <v>476191</v>
      </c>
      <c r="H48" s="60">
        <f t="shared" si="36"/>
        <v>0.10213422088690727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>M20</f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</row>
    <row r="49" spans="1:26">
      <c r="A49" s="10"/>
      <c r="B49" s="30" t="s">
        <v>26</v>
      </c>
      <c r="C49" s="50">
        <f t="shared" si="33"/>
        <v>4347</v>
      </c>
      <c r="D49" s="60">
        <f t="shared" si="34"/>
        <v>6.3782958930641356E-2</v>
      </c>
      <c r="E49" s="50">
        <f t="shared" si="33"/>
        <v>4347</v>
      </c>
      <c r="F49" s="60">
        <f t="shared" si="34"/>
        <v>8.0653839731339411E-2</v>
      </c>
      <c r="G49" s="50">
        <f t="shared" si="35"/>
        <v>314286</v>
      </c>
      <c r="H49" s="60">
        <f t="shared" si="36"/>
        <v>6.7408572916461115E-2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</row>
    <row r="50" spans="1:26">
      <c r="A50" s="10"/>
      <c r="B50" s="30" t="s">
        <v>27</v>
      </c>
      <c r="C50" s="50">
        <f t="shared" si="33"/>
        <v>1226</v>
      </c>
      <c r="D50" s="60">
        <f t="shared" si="34"/>
        <v>1.798893665722712E-2</v>
      </c>
      <c r="E50" s="50">
        <f t="shared" si="33"/>
        <v>1226</v>
      </c>
      <c r="F50" s="60">
        <f t="shared" si="34"/>
        <v>2.274709167486131E-2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</row>
    <row r="51" spans="1:26">
      <c r="A51" s="10"/>
      <c r="B51" s="34" t="s">
        <v>28</v>
      </c>
      <c r="C51" s="51">
        <f>SUM(C36:C50)</f>
        <v>68153</v>
      </c>
      <c r="D51" s="61">
        <f t="shared" si="34"/>
        <v>1</v>
      </c>
      <c r="E51" s="51">
        <f>SUM(E36:E50)</f>
        <v>53897</v>
      </c>
      <c r="F51" s="61">
        <f t="shared" si="34"/>
        <v>1</v>
      </c>
      <c r="G51" s="51">
        <f>SUM(G36:G50)</f>
        <v>4662404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</row>
    <row r="52" spans="1:26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>
      <c r="A53" s="10"/>
      <c r="B53" s="29" t="s">
        <v>29</v>
      </c>
      <c r="C53" s="50">
        <f t="shared" ref="C53:E54" si="54">C25</f>
        <v>61337</v>
      </c>
      <c r="D53" s="60">
        <f>IFERROR(C53/C$55,"")</f>
        <v>0.89998972899212071</v>
      </c>
      <c r="E53" s="50">
        <f t="shared" si="54"/>
        <v>47917</v>
      </c>
      <c r="F53" s="60">
        <f>IFERROR(E53/E$55,"")</f>
        <v>0.88904762788281355</v>
      </c>
      <c r="G53" s="50">
        <f t="shared" ref="G53:G54" si="55">G25</f>
        <v>4391812</v>
      </c>
      <c r="H53" s="60">
        <f>IFERROR(G53/G$55,"")</f>
        <v>0.94196278530071931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</row>
    <row r="54" spans="1:26">
      <c r="A54" s="10"/>
      <c r="B54" s="30" t="s">
        <v>30</v>
      </c>
      <c r="C54" s="50">
        <f t="shared" si="54"/>
        <v>6816</v>
      </c>
      <c r="D54" s="60">
        <f t="shared" ref="D54:F55" si="65">IFERROR(C54/C$55,"")</f>
        <v>0.10001027100787933</v>
      </c>
      <c r="E54" s="50">
        <f t="shared" si="54"/>
        <v>5980</v>
      </c>
      <c r="F54" s="60">
        <f t="shared" si="65"/>
        <v>0.11095237211718649</v>
      </c>
      <c r="G54" s="50">
        <f t="shared" si="55"/>
        <v>270593</v>
      </c>
      <c r="H54" s="60">
        <f t="shared" ref="H54:H55" si="66">IFERROR(G54/G$55,"")</f>
        <v>5.8037214699280734E-2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</row>
    <row r="55" spans="1:26">
      <c r="A55" s="10"/>
      <c r="B55" s="34" t="s">
        <v>28</v>
      </c>
      <c r="C55" s="51">
        <f>SUM(C53:C54)</f>
        <v>68153</v>
      </c>
      <c r="D55" s="61">
        <f t="shared" si="65"/>
        <v>1</v>
      </c>
      <c r="E55" s="51">
        <f>SUM(E53:E54)</f>
        <v>53897</v>
      </c>
      <c r="F55" s="61">
        <f t="shared" si="65"/>
        <v>1</v>
      </c>
      <c r="G55" s="51">
        <f>SUM(G53:G54)</f>
        <v>4662405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</row>
    <row r="56" spans="1:26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>
      <c r="A57" s="10"/>
      <c r="B57" s="29" t="s">
        <v>31</v>
      </c>
      <c r="C57" s="50">
        <f t="shared" ref="C57:E58" si="75">C29</f>
        <v>21663</v>
      </c>
      <c r="D57" s="60">
        <f>IFERROR(C57/C$59,"")</f>
        <v>0.31786301209062096</v>
      </c>
      <c r="E57" s="50">
        <f t="shared" si="75"/>
        <v>7408</v>
      </c>
      <c r="F57" s="60">
        <f>IFERROR(E57/E$59,"")</f>
        <v>0.13744735328496949</v>
      </c>
      <c r="G57" s="50">
        <f t="shared" ref="G57:G58" si="76">G29</f>
        <v>3041547</v>
      </c>
      <c r="H57" s="60">
        <f>IFERROR(G57/G$59,"")</f>
        <v>0.65235581207552751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</row>
    <row r="58" spans="1:26">
      <c r="A58" s="10"/>
      <c r="B58" s="30" t="s">
        <v>32</v>
      </c>
      <c r="C58" s="50">
        <f t="shared" si="75"/>
        <v>46489</v>
      </c>
      <c r="D58" s="60">
        <f t="shared" ref="D58:F59" si="86">IFERROR(C58/C$59,"")</f>
        <v>0.68213698790937904</v>
      </c>
      <c r="E58" s="50">
        <f t="shared" si="75"/>
        <v>46489</v>
      </c>
      <c r="F58" s="60">
        <f t="shared" si="86"/>
        <v>0.86255264671503051</v>
      </c>
      <c r="G58" s="50">
        <f t="shared" si="76"/>
        <v>1620858</v>
      </c>
      <c r="H58" s="60">
        <f t="shared" ref="H58:H59" si="87">IFERROR(G58/G$59,"")</f>
        <v>0.34764418792447244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</row>
    <row r="59" spans="1:26">
      <c r="A59" s="10"/>
      <c r="B59" s="34" t="s">
        <v>28</v>
      </c>
      <c r="C59" s="51">
        <f>SUM(C57:C58)</f>
        <v>68152</v>
      </c>
      <c r="D59" s="61">
        <f t="shared" si="86"/>
        <v>1</v>
      </c>
      <c r="E59" s="51">
        <f>SUM(E57:E58)</f>
        <v>53897</v>
      </c>
      <c r="F59" s="61">
        <f t="shared" si="86"/>
        <v>1</v>
      </c>
      <c r="G59" s="51">
        <f>SUM(G57:G58)</f>
        <v>4662405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</row>
    <row r="60" spans="1:26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1"/>
  <sheetViews>
    <sheetView showGridLines="0" rightToLeft="1" tabSelected="1" topLeftCell="B1" workbookViewId="0">
      <selection activeCell="J14" sqref="J14"/>
    </sheetView>
  </sheetViews>
  <sheetFormatPr defaultRowHeight="14.25"/>
  <cols>
    <col min="1" max="1" width="5.5" style="41" customWidth="1"/>
    <col min="2" max="2" width="20.25" style="8" customWidth="1"/>
    <col min="3" max="26" width="12.625" style="8" customWidth="1"/>
  </cols>
  <sheetData>
    <row r="1" spans="1:26" ht="20.25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>
      <c r="A3" s="1"/>
      <c r="B3" s="2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>
      <c r="A6" s="15"/>
      <c r="B6" s="16">
        <f>+'נוסטרו חיים'!B6</f>
        <v>2026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>
      <c r="A8" s="28"/>
      <c r="B8" s="29" t="s">
        <v>13</v>
      </c>
      <c r="C8" s="49">
        <f>'נוסטרו חיים'!C8+'כללי והון'!C8</f>
        <v>2397</v>
      </c>
      <c r="D8" s="59">
        <f>IFERROR(C8/C$23,"")</f>
        <v>3.4949842528869707E-2</v>
      </c>
      <c r="E8" s="49">
        <f>'נוסטרו חיים'!E8+'כללי והון'!E8</f>
        <v>2397</v>
      </c>
      <c r="F8" s="59">
        <f>IFERROR(E8/E$23,"")</f>
        <v>4.4120895302606392E-2</v>
      </c>
      <c r="G8" s="49">
        <f>'נוסטרו חיים'!G8+'כללי והון'!G8</f>
        <v>128660</v>
      </c>
      <c r="H8" s="79">
        <f>IFERROR(G8/G$23,"")</f>
        <v>2.7552038039201157E-2</v>
      </c>
      <c r="I8" s="82">
        <f>'נוסטרו חיים'!I8+'כללי והון'!I8</f>
        <v>0</v>
      </c>
      <c r="J8" s="68" t="str">
        <f>IFERROR(I8/I$23,"")</f>
        <v/>
      </c>
      <c r="K8" s="84">
        <f>'נוסטרו חיים'!K8+'כללי והון'!K8</f>
        <v>0</v>
      </c>
      <c r="L8" s="68" t="str">
        <f>IFERROR(K8/K$23,"")</f>
        <v/>
      </c>
      <c r="M8" s="84">
        <f>'נוסטרו חיים'!M8+'כללי והון'!M8</f>
        <v>0</v>
      </c>
      <c r="N8" s="68" t="str">
        <f>IFERROR(M8/M$23,"")</f>
        <v/>
      </c>
      <c r="O8" s="49">
        <f>'נוסטרו חיים'!O8+'כללי והון'!O8</f>
        <v>0</v>
      </c>
      <c r="P8" s="59" t="str">
        <f>IFERROR(O8/O$23,"")</f>
        <v/>
      </c>
      <c r="Q8" s="49">
        <f>'נוסטרו חיים'!Q8+'כללי והון'!Q8</f>
        <v>0</v>
      </c>
      <c r="R8" s="59" t="str">
        <f>IFERROR(Q8/Q$23,"")</f>
        <v/>
      </c>
      <c r="S8" s="49">
        <f>'נוסטרו חיים'!S8+'כללי והון'!S8</f>
        <v>0</v>
      </c>
      <c r="T8" s="59" t="str">
        <f>IFERROR(S8/S$23,"")</f>
        <v/>
      </c>
      <c r="U8" s="82">
        <f>'נוסטרו חיים'!U8+'כללי והון'!U8</f>
        <v>0</v>
      </c>
      <c r="V8" s="68" t="str">
        <f>IFERROR(U8/U$23,"")</f>
        <v/>
      </c>
      <c r="W8" s="84">
        <f>'נוסטרו חיים'!W8+'כללי והון'!W8</f>
        <v>0</v>
      </c>
      <c r="X8" s="68" t="str">
        <f>IFERROR(W8/W$23,"")</f>
        <v/>
      </c>
      <c r="Y8" s="84">
        <f>'נוסטרו חיים'!Y8+'כללי והון'!Y8</f>
        <v>0</v>
      </c>
      <c r="Z8" s="68" t="str">
        <f>IFERROR(Y8/Y$23,"")</f>
        <v/>
      </c>
    </row>
    <row r="9" spans="1:26">
      <c r="A9" s="28"/>
      <c r="B9" s="30" t="s">
        <v>14</v>
      </c>
      <c r="C9" s="50">
        <f>'נוסטרו חיים'!C9+'כללי והון'!C9</f>
        <v>7619</v>
      </c>
      <c r="D9" s="60">
        <f t="shared" ref="D9:F23" si="0">IFERROR(C9/C$23,"")</f>
        <v>0.11109005015747113</v>
      </c>
      <c r="E9" s="50">
        <f>'נוסטרו חיים'!E9+'כללי והון'!E9</f>
        <v>1748</v>
      </c>
      <c r="F9" s="60">
        <f t="shared" si="0"/>
        <v>3.2174937417169786E-2</v>
      </c>
      <c r="G9" s="50">
        <f>'נוסטרו חיים'!G9+'כללי והון'!G9</f>
        <v>1259823</v>
      </c>
      <c r="H9" s="80">
        <f t="shared" ref="H9:H23" si="1">IFERROR(G9/G$23,"")</f>
        <v>0.26978619010306637</v>
      </c>
      <c r="I9" s="77">
        <f>'נוסטרו חיים'!I9+'כללי והון'!I9</f>
        <v>0</v>
      </c>
      <c r="J9" s="68" t="str">
        <f t="shared" ref="J9:J23" si="2">IFERROR(I9/I$23,"")</f>
        <v/>
      </c>
      <c r="K9" s="84">
        <f>'נוסטרו חיים'!K9+'כללי והון'!K9</f>
        <v>0</v>
      </c>
      <c r="L9" s="68" t="str">
        <f t="shared" ref="L9:L23" si="3">IFERROR(K9/K$23,"")</f>
        <v/>
      </c>
      <c r="M9" s="84">
        <f>'נוסטרו חיים'!M9+'כללי והון'!M9</f>
        <v>0</v>
      </c>
      <c r="N9" s="68" t="str">
        <f t="shared" ref="N9:N23" si="4">IFERROR(M9/M$23,"")</f>
        <v/>
      </c>
      <c r="O9" s="50">
        <f>'נוסטרו חיים'!O9+'כללי והון'!O9</f>
        <v>0</v>
      </c>
      <c r="P9" s="60" t="str">
        <f t="shared" ref="P9:P23" si="5">IFERROR(O9/O$23,"")</f>
        <v/>
      </c>
      <c r="Q9" s="50">
        <f>'נוסטרו חיים'!Q9+'כללי והון'!Q9</f>
        <v>0</v>
      </c>
      <c r="R9" s="60" t="str">
        <f t="shared" ref="R9:R23" si="6">IFERROR(Q9/Q$23,"")</f>
        <v/>
      </c>
      <c r="S9" s="50">
        <f>'נוסטרו חיים'!S9+'כללי והון'!S9</f>
        <v>0</v>
      </c>
      <c r="T9" s="60" t="str">
        <f t="shared" ref="T9:T23" si="7">IFERROR(S9/S$23,"")</f>
        <v/>
      </c>
      <c r="U9" s="77">
        <f>'נוסטרו חיים'!U9+'כללי והון'!U9</f>
        <v>0</v>
      </c>
      <c r="V9" s="68" t="str">
        <f t="shared" ref="V9:V23" si="8">IFERROR(U9/U$23,"")</f>
        <v/>
      </c>
      <c r="W9" s="84">
        <f>'נוסטרו חיים'!W9+'כללי והון'!W9</f>
        <v>0</v>
      </c>
      <c r="X9" s="68" t="str">
        <f t="shared" ref="X9:X23" si="9">IFERROR(W9/W$23,"")</f>
        <v/>
      </c>
      <c r="Y9" s="84">
        <f>'נוסטרו חיים'!Y9+'כללי והון'!Y9</f>
        <v>0</v>
      </c>
      <c r="Z9" s="68" t="str">
        <f t="shared" ref="Z9:Z23" si="10">IFERROR(Y9/Y$23,"")</f>
        <v/>
      </c>
    </row>
    <row r="10" spans="1:26">
      <c r="A10" s="28"/>
      <c r="B10" s="30" t="s">
        <v>15</v>
      </c>
      <c r="C10" s="50">
        <f>'נוסטרו חיים'!C10+'כללי והון'!C10</f>
        <v>0</v>
      </c>
      <c r="D10" s="60">
        <f t="shared" si="0"/>
        <v>0</v>
      </c>
      <c r="E10" s="50">
        <f>'נוסטרו חיים'!E10+'כללי והון'!E10</f>
        <v>0</v>
      </c>
      <c r="F10" s="60">
        <f t="shared" si="0"/>
        <v>0</v>
      </c>
      <c r="G10" s="50">
        <f>'נוסטרו חיים'!G10+'כללי והון'!G10</f>
        <v>0</v>
      </c>
      <c r="H10" s="80">
        <f t="shared" si="1"/>
        <v>0</v>
      </c>
      <c r="I10" s="77">
        <f>'נוסטרו חיים'!I10+'כללי והון'!I10</f>
        <v>0</v>
      </c>
      <c r="J10" s="68" t="str">
        <f t="shared" si="2"/>
        <v/>
      </c>
      <c r="K10" s="84">
        <f>'נוסטרו חיים'!K10+'כללי והון'!K10</f>
        <v>0</v>
      </c>
      <c r="L10" s="68" t="str">
        <f t="shared" si="3"/>
        <v/>
      </c>
      <c r="M10" s="84">
        <f>'נוסטרו חיים'!M10+'כללי והון'!M10</f>
        <v>0</v>
      </c>
      <c r="N10" s="68" t="str">
        <f t="shared" si="4"/>
        <v/>
      </c>
      <c r="O10" s="50">
        <f>'נוסטרו חיים'!O10+'כללי והון'!O10</f>
        <v>0</v>
      </c>
      <c r="P10" s="60" t="str">
        <f t="shared" si="5"/>
        <v/>
      </c>
      <c r="Q10" s="50">
        <f>'נוסטרו חיים'!Q10+'כללי והון'!Q10</f>
        <v>0</v>
      </c>
      <c r="R10" s="60" t="str">
        <f t="shared" si="6"/>
        <v/>
      </c>
      <c r="S10" s="50">
        <f>'נוסטרו חיים'!S10+'כללי והון'!S10</f>
        <v>0</v>
      </c>
      <c r="T10" s="60" t="str">
        <f t="shared" si="7"/>
        <v/>
      </c>
      <c r="U10" s="77">
        <f>'נוסטרו חיים'!U10+'כללי והון'!U10</f>
        <v>0</v>
      </c>
      <c r="V10" s="68" t="str">
        <f t="shared" si="8"/>
        <v/>
      </c>
      <c r="W10" s="84">
        <f>'נוסטרו חיים'!W10+'כללי והון'!W10</f>
        <v>0</v>
      </c>
      <c r="X10" s="68" t="str">
        <f t="shared" si="9"/>
        <v/>
      </c>
      <c r="Y10" s="84">
        <f>'נוסטרו חיים'!Y10+'כללי והון'!Y10</f>
        <v>0</v>
      </c>
      <c r="Z10" s="68" t="str">
        <f t="shared" si="10"/>
        <v/>
      </c>
    </row>
    <row r="11" spans="1:26">
      <c r="A11" s="28"/>
      <c r="B11" s="30" t="s">
        <v>16</v>
      </c>
      <c r="C11" s="50">
        <f>'נוסטרו חיים'!C11+'כללי והון'!C11</f>
        <v>10578</v>
      </c>
      <c r="D11" s="60">
        <f t="shared" si="0"/>
        <v>0.15423422372565029</v>
      </c>
      <c r="E11" s="50">
        <f>'נוסטרו חיים'!E11+'כללי והון'!E11</f>
        <v>2193</v>
      </c>
      <c r="F11" s="60">
        <f t="shared" si="0"/>
        <v>4.0365925489618613E-2</v>
      </c>
      <c r="G11" s="50">
        <f>'נוסטרו חיים'!G11+'כללי והון'!G11</f>
        <v>1261511</v>
      </c>
      <c r="H11" s="80">
        <f t="shared" si="1"/>
        <v>0.27014766873053547</v>
      </c>
      <c r="I11" s="77">
        <f>'נוסטרו חיים'!I11+'כללי והון'!I11</f>
        <v>0</v>
      </c>
      <c r="J11" s="68" t="str">
        <f t="shared" si="2"/>
        <v/>
      </c>
      <c r="K11" s="84">
        <f>'נוסטרו חיים'!K11+'כללי והון'!K11</f>
        <v>0</v>
      </c>
      <c r="L11" s="68" t="str">
        <f t="shared" si="3"/>
        <v/>
      </c>
      <c r="M11" s="84">
        <f>'נוסטרו חיים'!M11+'כללי והון'!M11</f>
        <v>0</v>
      </c>
      <c r="N11" s="68" t="str">
        <f t="shared" si="4"/>
        <v/>
      </c>
      <c r="O11" s="50">
        <f>'נוסטרו חיים'!O11+'כללי והון'!O11</f>
        <v>0</v>
      </c>
      <c r="P11" s="60" t="str">
        <f t="shared" si="5"/>
        <v/>
      </c>
      <c r="Q11" s="50">
        <f>'נוסטרו חיים'!Q11+'כללי והון'!Q11</f>
        <v>0</v>
      </c>
      <c r="R11" s="60" t="str">
        <f t="shared" si="6"/>
        <v/>
      </c>
      <c r="S11" s="50">
        <f>'נוסטרו חיים'!S11+'כללי והון'!S11</f>
        <v>0</v>
      </c>
      <c r="T11" s="60" t="str">
        <f t="shared" si="7"/>
        <v/>
      </c>
      <c r="U11" s="77">
        <f>'נוסטרו חיים'!U11+'כללי והון'!U11</f>
        <v>0</v>
      </c>
      <c r="V11" s="68" t="str">
        <f t="shared" si="8"/>
        <v/>
      </c>
      <c r="W11" s="84">
        <f>'נוסטרו חיים'!W11+'כללי והון'!W11</f>
        <v>0</v>
      </c>
      <c r="X11" s="68" t="str">
        <f t="shared" si="9"/>
        <v/>
      </c>
      <c r="Y11" s="84">
        <f>'נוסטרו חיים'!Y11+'כללי והון'!Y11</f>
        <v>0</v>
      </c>
      <c r="Z11" s="68" t="str">
        <f t="shared" si="10"/>
        <v/>
      </c>
    </row>
    <row r="12" spans="1:26">
      <c r="A12" s="31"/>
      <c r="B12" s="30" t="s">
        <v>17</v>
      </c>
      <c r="C12" s="50">
        <f>'נוסטרו חיים'!C12+'כללי והון'!C12</f>
        <v>308</v>
      </c>
      <c r="D12" s="60">
        <f t="shared" si="0"/>
        <v>4.4908433453866789E-3</v>
      </c>
      <c r="E12" s="50">
        <f>'נוסטרו חיים'!E12+'כללי והון'!E12</f>
        <v>308</v>
      </c>
      <c r="F12" s="60">
        <f t="shared" si="0"/>
        <v>5.6692681490207626E-3</v>
      </c>
      <c r="G12" s="50">
        <f>'נוסטרו חיים'!G12+'כללי והון'!G12</f>
        <v>35515</v>
      </c>
      <c r="H12" s="80">
        <f t="shared" si="1"/>
        <v>7.6053989659741108E-3</v>
      </c>
      <c r="I12" s="77">
        <f>'נוסטרו חיים'!I12+'כללי והון'!I12</f>
        <v>0</v>
      </c>
      <c r="J12" s="68" t="str">
        <f t="shared" si="2"/>
        <v/>
      </c>
      <c r="K12" s="84">
        <f>'נוסטרו חיים'!K12+'כללי והון'!K12</f>
        <v>0</v>
      </c>
      <c r="L12" s="68" t="str">
        <f t="shared" si="3"/>
        <v/>
      </c>
      <c r="M12" s="84">
        <f>'נוסטרו חיים'!M12+'כללי והון'!M12</f>
        <v>0</v>
      </c>
      <c r="N12" s="68" t="str">
        <f t="shared" si="4"/>
        <v/>
      </c>
      <c r="O12" s="50">
        <f>'נוסטרו חיים'!O12+'כללי והון'!O12</f>
        <v>0</v>
      </c>
      <c r="P12" s="60" t="str">
        <f t="shared" si="5"/>
        <v/>
      </c>
      <c r="Q12" s="50">
        <f>'נוסטרו חיים'!Q12+'כללי והון'!Q12</f>
        <v>0</v>
      </c>
      <c r="R12" s="60" t="str">
        <f t="shared" si="6"/>
        <v/>
      </c>
      <c r="S12" s="50">
        <f>'נוסטרו חיים'!S12+'כללי והון'!S12</f>
        <v>0</v>
      </c>
      <c r="T12" s="60" t="str">
        <f t="shared" si="7"/>
        <v/>
      </c>
      <c r="U12" s="77">
        <f>'נוסטרו חיים'!U12+'כללי והון'!U12</f>
        <v>0</v>
      </c>
      <c r="V12" s="68" t="str">
        <f t="shared" si="8"/>
        <v/>
      </c>
      <c r="W12" s="84">
        <f>'נוסטרו חיים'!W12+'כללי והון'!W12</f>
        <v>0</v>
      </c>
      <c r="X12" s="68" t="str">
        <f t="shared" si="9"/>
        <v/>
      </c>
      <c r="Y12" s="84">
        <f>'נוסטרו חיים'!Y12+'כללי והון'!Y12</f>
        <v>0</v>
      </c>
      <c r="Z12" s="68" t="str">
        <f t="shared" si="10"/>
        <v/>
      </c>
    </row>
    <row r="13" spans="1:26">
      <c r="A13" s="32"/>
      <c r="B13" s="30" t="s">
        <v>18</v>
      </c>
      <c r="C13" s="50">
        <f>'נוסטרו חיים'!C13+'כללי והון'!C13</f>
        <v>-227</v>
      </c>
      <c r="D13" s="60">
        <f t="shared" si="0"/>
        <v>-3.3098098681908317E-3</v>
      </c>
      <c r="E13" s="50">
        <f>'נוסטרו חיים'!E13+'כללי והון'!E13</f>
        <v>-227</v>
      </c>
      <c r="F13" s="60">
        <f t="shared" si="0"/>
        <v>-4.1783242526873803E-3</v>
      </c>
      <c r="G13" s="50">
        <f>'נוסטרו חיים'!G13+'כללי והון'!G13</f>
        <v>28675</v>
      </c>
      <c r="H13" s="80">
        <f t="shared" si="1"/>
        <v>6.1406395987415917E-3</v>
      </c>
      <c r="I13" s="77">
        <f>'נוסטרו חיים'!I13+'כללי והון'!I13</f>
        <v>0</v>
      </c>
      <c r="J13" s="68" t="str">
        <f t="shared" si="2"/>
        <v/>
      </c>
      <c r="K13" s="84">
        <f>'נוסטרו חיים'!K13+'כללי והון'!K13</f>
        <v>0</v>
      </c>
      <c r="L13" s="68" t="str">
        <f t="shared" si="3"/>
        <v/>
      </c>
      <c r="M13" s="84">
        <f>'נוסטרו חיים'!M13+'כללי והון'!M13</f>
        <v>0</v>
      </c>
      <c r="N13" s="68" t="str">
        <f t="shared" si="4"/>
        <v/>
      </c>
      <c r="O13" s="50">
        <f>'נוסטרו חיים'!O13+'כללי והון'!O13</f>
        <v>0</v>
      </c>
      <c r="P13" s="60" t="str">
        <f t="shared" si="5"/>
        <v/>
      </c>
      <c r="Q13" s="50">
        <f>'נוסטרו חיים'!Q13+'כללי והון'!Q13</f>
        <v>0</v>
      </c>
      <c r="R13" s="60" t="str">
        <f t="shared" si="6"/>
        <v/>
      </c>
      <c r="S13" s="50">
        <f>'נוסטרו חיים'!S13+'כללי והון'!S13</f>
        <v>0</v>
      </c>
      <c r="T13" s="60" t="str">
        <f t="shared" si="7"/>
        <v/>
      </c>
      <c r="U13" s="77">
        <f>'נוסטרו חיים'!U13+'כללי והון'!U13</f>
        <v>0</v>
      </c>
      <c r="V13" s="68" t="str">
        <f t="shared" si="8"/>
        <v/>
      </c>
      <c r="W13" s="84">
        <f>'נוסטרו חיים'!W13+'כללי והון'!W13</f>
        <v>0</v>
      </c>
      <c r="X13" s="68" t="str">
        <f t="shared" si="9"/>
        <v/>
      </c>
      <c r="Y13" s="84">
        <f>'נוסטרו חיים'!Y13+'כללי והון'!Y13</f>
        <v>0</v>
      </c>
      <c r="Z13" s="68" t="str">
        <f t="shared" si="10"/>
        <v/>
      </c>
    </row>
    <row r="14" spans="1:26">
      <c r="A14" s="28"/>
      <c r="B14" s="30" t="s">
        <v>19</v>
      </c>
      <c r="C14" s="50">
        <f>'נוסטרו חיים'!C14+'כללי והון'!C14</f>
        <v>-3911</v>
      </c>
      <c r="D14" s="60">
        <f t="shared" si="0"/>
        <v>-5.7024962090283446E-2</v>
      </c>
      <c r="E14" s="50">
        <f>'נוסטרו חיים'!E14+'כללי והון'!E14</f>
        <v>-3911</v>
      </c>
      <c r="F14" s="60">
        <f t="shared" si="0"/>
        <v>-7.1988661463701961E-2</v>
      </c>
      <c r="G14" s="50">
        <f>'נוסטרו חיים'!G14+'כללי והון'!G14</f>
        <v>77519</v>
      </c>
      <c r="H14" s="80">
        <f t="shared" si="1"/>
        <v>1.660039201586223E-2</v>
      </c>
      <c r="I14" s="77">
        <f>'נוסטרו חיים'!I14+'כללי והון'!I14</f>
        <v>0</v>
      </c>
      <c r="J14" s="68" t="str">
        <f t="shared" si="2"/>
        <v/>
      </c>
      <c r="K14" s="84">
        <f>'נוסטרו חיים'!K14+'כללי והון'!K14</f>
        <v>0</v>
      </c>
      <c r="L14" s="68" t="str">
        <f t="shared" si="3"/>
        <v/>
      </c>
      <c r="M14" s="84">
        <f>'נוסטרו חיים'!M14+'כללי והון'!M14</f>
        <v>0</v>
      </c>
      <c r="N14" s="68" t="str">
        <f t="shared" si="4"/>
        <v/>
      </c>
      <c r="O14" s="50">
        <f>'נוסטרו חיים'!O14+'כללי והון'!O14</f>
        <v>0</v>
      </c>
      <c r="P14" s="60" t="str">
        <f t="shared" si="5"/>
        <v/>
      </c>
      <c r="Q14" s="50">
        <f>'נוסטרו חיים'!Q14+'כללי והון'!Q14</f>
        <v>0</v>
      </c>
      <c r="R14" s="60" t="str">
        <f t="shared" si="6"/>
        <v/>
      </c>
      <c r="S14" s="50">
        <f>'נוסטרו חיים'!S14+'כללי והון'!S14</f>
        <v>0</v>
      </c>
      <c r="T14" s="60" t="str">
        <f t="shared" si="7"/>
        <v/>
      </c>
      <c r="U14" s="77">
        <f>'נוסטרו חיים'!U14+'כללי והון'!U14</f>
        <v>0</v>
      </c>
      <c r="V14" s="68" t="str">
        <f t="shared" si="8"/>
        <v/>
      </c>
      <c r="W14" s="84">
        <f>'נוסטרו חיים'!W14+'כללי והון'!W14</f>
        <v>0</v>
      </c>
      <c r="X14" s="68" t="str">
        <f t="shared" si="9"/>
        <v/>
      </c>
      <c r="Y14" s="84">
        <f>'נוסטרו חיים'!Y14+'כללי והון'!Y14</f>
        <v>0</v>
      </c>
      <c r="Z14" s="68" t="str">
        <f t="shared" si="10"/>
        <v/>
      </c>
    </row>
    <row r="15" spans="1:26">
      <c r="A15" s="32"/>
      <c r="B15" s="30" t="s">
        <v>20</v>
      </c>
      <c r="C15" s="50">
        <f>'נוסטרו חיים'!C15+'כללי והון'!C15</f>
        <v>5411</v>
      </c>
      <c r="D15" s="60">
        <f t="shared" si="0"/>
        <v>7.8895952408725073E-2</v>
      </c>
      <c r="E15" s="50">
        <f>'נוסטרו חיים'!E15+'כללי והון'!E15</f>
        <v>5411</v>
      </c>
      <c r="F15" s="60">
        <f t="shared" si="0"/>
        <v>9.9598733618023849E-2</v>
      </c>
      <c r="G15" s="50">
        <f>'נוסטרו חיים'!G15+'כללי והון'!G15</f>
        <v>321337</v>
      </c>
      <c r="H15" s="80">
        <f t="shared" si="1"/>
        <v>6.8813067366724559E-2</v>
      </c>
      <c r="I15" s="77">
        <f>'נוסטרו חיים'!I15+'כללי והון'!I15</f>
        <v>0</v>
      </c>
      <c r="J15" s="68" t="str">
        <f t="shared" si="2"/>
        <v/>
      </c>
      <c r="K15" s="84">
        <f>'נוסטרו חיים'!K15+'כללי והון'!K15</f>
        <v>0</v>
      </c>
      <c r="L15" s="68" t="str">
        <f t="shared" si="3"/>
        <v/>
      </c>
      <c r="M15" s="84">
        <f>'נוסטרו חיים'!M15+'כללי והון'!M15</f>
        <v>0</v>
      </c>
      <c r="N15" s="68" t="str">
        <f t="shared" si="4"/>
        <v/>
      </c>
      <c r="O15" s="50">
        <f>'נוסטרו חיים'!O15+'כללי והון'!O15</f>
        <v>0</v>
      </c>
      <c r="P15" s="60" t="str">
        <f t="shared" si="5"/>
        <v/>
      </c>
      <c r="Q15" s="50">
        <f>'נוסטרו חיים'!Q15+'כללי והון'!Q15</f>
        <v>0</v>
      </c>
      <c r="R15" s="60" t="str">
        <f t="shared" si="6"/>
        <v/>
      </c>
      <c r="S15" s="50">
        <f>'נוסטרו חיים'!S15+'כללי והון'!S15</f>
        <v>0</v>
      </c>
      <c r="T15" s="60" t="str">
        <f t="shared" si="7"/>
        <v/>
      </c>
      <c r="U15" s="77">
        <f>'נוסטרו חיים'!U15+'כללי והון'!U15</f>
        <v>0</v>
      </c>
      <c r="V15" s="68" t="str">
        <f t="shared" si="8"/>
        <v/>
      </c>
      <c r="W15" s="84">
        <f>'נוסטרו חיים'!W15+'כללי והון'!W15</f>
        <v>0</v>
      </c>
      <c r="X15" s="68" t="str">
        <f t="shared" si="9"/>
        <v/>
      </c>
      <c r="Y15" s="84">
        <f>'נוסטרו חיים'!Y15+'כללי והון'!Y15</f>
        <v>0</v>
      </c>
      <c r="Z15" s="68" t="str">
        <f t="shared" si="10"/>
        <v/>
      </c>
    </row>
    <row r="16" spans="1:26">
      <c r="A16" s="28"/>
      <c r="B16" s="30" t="s">
        <v>21</v>
      </c>
      <c r="C16" s="50">
        <f>'נוסטרו חיים'!C16+'כללי והון'!C16</f>
        <v>1288</v>
      </c>
      <c r="D16" s="60">
        <f t="shared" si="0"/>
        <v>1.8779890353435205E-2</v>
      </c>
      <c r="E16" s="50">
        <f>'נוסטרו חיים'!E16+'כללי והון'!E16</f>
        <v>1288</v>
      </c>
      <c r="F16" s="60">
        <f t="shared" si="0"/>
        <v>2.3707848623177735E-2</v>
      </c>
      <c r="G16" s="50">
        <f>'נוסטרו חיים'!G16+'כללי והון'!G16</f>
        <v>432092</v>
      </c>
      <c r="H16" s="80">
        <f t="shared" si="1"/>
        <v>9.2530819372256393E-2</v>
      </c>
      <c r="I16" s="77">
        <f>'נוסטרו חיים'!I16+'כללי והון'!I16</f>
        <v>0</v>
      </c>
      <c r="J16" s="68" t="str">
        <f t="shared" si="2"/>
        <v/>
      </c>
      <c r="K16" s="84">
        <f>'נוסטרו חיים'!K16+'כללי והון'!K16</f>
        <v>0</v>
      </c>
      <c r="L16" s="68" t="str">
        <f t="shared" si="3"/>
        <v/>
      </c>
      <c r="M16" s="84">
        <f>'נוסטרו חיים'!M16+'כללי והון'!M16</f>
        <v>0</v>
      </c>
      <c r="N16" s="68" t="str">
        <f t="shared" si="4"/>
        <v/>
      </c>
      <c r="O16" s="50">
        <f>'נוסטרו חיים'!O16+'כללי והון'!O16</f>
        <v>0</v>
      </c>
      <c r="P16" s="60" t="str">
        <f t="shared" si="5"/>
        <v/>
      </c>
      <c r="Q16" s="50">
        <f>'נוסטרו חיים'!Q16+'כללי והון'!Q16</f>
        <v>0</v>
      </c>
      <c r="R16" s="60" t="str">
        <f t="shared" si="6"/>
        <v/>
      </c>
      <c r="S16" s="50">
        <f>'נוסטרו חיים'!S16+'כללי והון'!S16</f>
        <v>0</v>
      </c>
      <c r="T16" s="60" t="str">
        <f t="shared" si="7"/>
        <v/>
      </c>
      <c r="U16" s="77">
        <f>'נוסטרו חיים'!U16+'כללי והון'!U16</f>
        <v>0</v>
      </c>
      <c r="V16" s="68" t="str">
        <f t="shared" si="8"/>
        <v/>
      </c>
      <c r="W16" s="84">
        <f>'נוסטרו חיים'!W16+'כללי והון'!W16</f>
        <v>0</v>
      </c>
      <c r="X16" s="68" t="str">
        <f t="shared" si="9"/>
        <v/>
      </c>
      <c r="Y16" s="84">
        <f>'נוסטרו חיים'!Y16+'כללי והון'!Y16</f>
        <v>0</v>
      </c>
      <c r="Z16" s="68" t="str">
        <f t="shared" si="10"/>
        <v/>
      </c>
    </row>
    <row r="17" spans="1:26">
      <c r="A17" s="28"/>
      <c r="B17" s="30" t="s">
        <v>22</v>
      </c>
      <c r="C17" s="50">
        <f>'נוסטרו חיים'!C17+'כללי והון'!C17</f>
        <v>2297</v>
      </c>
      <c r="D17" s="60">
        <f t="shared" si="0"/>
        <v>3.3491776507640264E-2</v>
      </c>
      <c r="E17" s="50">
        <f>'נוסטרו חיים'!E17+'כללי והון'!E17</f>
        <v>2297</v>
      </c>
      <c r="F17" s="60">
        <f t="shared" si="0"/>
        <v>4.2280223825651594E-2</v>
      </c>
      <c r="G17" s="50">
        <f>'נוסטרו חיים'!G17+'כללי והון'!G17</f>
        <v>334100</v>
      </c>
      <c r="H17" s="80">
        <f t="shared" si="1"/>
        <v>7.1546214121693666E-2</v>
      </c>
      <c r="I17" s="77">
        <f>'נוסטרו חיים'!I17+'כללי והון'!I17</f>
        <v>0</v>
      </c>
      <c r="J17" s="68" t="str">
        <f t="shared" si="2"/>
        <v/>
      </c>
      <c r="K17" s="84">
        <f>'נוסטרו חיים'!K17+'כללי והון'!K17</f>
        <v>0</v>
      </c>
      <c r="L17" s="68" t="str">
        <f t="shared" si="3"/>
        <v/>
      </c>
      <c r="M17" s="84">
        <f>'נוסטרו חיים'!M17+'כללי והון'!M17</f>
        <v>0</v>
      </c>
      <c r="N17" s="68" t="str">
        <f t="shared" si="4"/>
        <v/>
      </c>
      <c r="O17" s="50">
        <f>'נוסטרו חיים'!O17+'כללי והון'!O17</f>
        <v>0</v>
      </c>
      <c r="P17" s="60" t="str">
        <f t="shared" si="5"/>
        <v/>
      </c>
      <c r="Q17" s="50">
        <f>'נוסטרו חיים'!Q17+'כללי והון'!Q17</f>
        <v>0</v>
      </c>
      <c r="R17" s="60" t="str">
        <f t="shared" si="6"/>
        <v/>
      </c>
      <c r="S17" s="50">
        <f>'נוסטרו חיים'!S17+'כללי והון'!S17</f>
        <v>0</v>
      </c>
      <c r="T17" s="60" t="str">
        <f t="shared" si="7"/>
        <v/>
      </c>
      <c r="U17" s="77">
        <f>'נוסטרו חיים'!U17+'כללי והון'!U17</f>
        <v>0</v>
      </c>
      <c r="V17" s="68" t="str">
        <f t="shared" si="8"/>
        <v/>
      </c>
      <c r="W17" s="84">
        <f>'נוסטרו חיים'!W17+'כללי והון'!W17</f>
        <v>0</v>
      </c>
      <c r="X17" s="68" t="str">
        <f t="shared" si="9"/>
        <v/>
      </c>
      <c r="Y17" s="84">
        <f>'נוסטרו חיים'!Y17+'כללי והון'!Y17</f>
        <v>0</v>
      </c>
      <c r="Z17" s="68" t="str">
        <f t="shared" si="10"/>
        <v/>
      </c>
    </row>
    <row r="18" spans="1:26">
      <c r="A18" s="28"/>
      <c r="B18" s="30" t="s">
        <v>23</v>
      </c>
      <c r="C18" s="50">
        <f>'נוסטרו חיים'!C18+'כללי והון'!C18</f>
        <v>0</v>
      </c>
      <c r="D18" s="60">
        <f t="shared" si="0"/>
        <v>0</v>
      </c>
      <c r="E18" s="50">
        <f>'נוסטרו חיים'!E18+'כללי והון'!E18</f>
        <v>0</v>
      </c>
      <c r="F18" s="60">
        <f t="shared" si="0"/>
        <v>0</v>
      </c>
      <c r="G18" s="50">
        <f>'נוסטרו חיים'!G18+'כללי והון'!G18</f>
        <v>0</v>
      </c>
      <c r="H18" s="80">
        <f t="shared" si="1"/>
        <v>0</v>
      </c>
      <c r="I18" s="77">
        <f>'נוסטרו חיים'!I18+'כללי והון'!I18</f>
        <v>0</v>
      </c>
      <c r="J18" s="68" t="str">
        <f t="shared" si="2"/>
        <v/>
      </c>
      <c r="K18" s="84">
        <f>'נוסטרו חיים'!K18+'כללי והון'!K18</f>
        <v>0</v>
      </c>
      <c r="L18" s="68" t="str">
        <f t="shared" si="3"/>
        <v/>
      </c>
      <c r="M18" s="84">
        <f>'נוסטרו חיים'!M18+'כללי והון'!M18</f>
        <v>0</v>
      </c>
      <c r="N18" s="68" t="str">
        <f t="shared" si="4"/>
        <v/>
      </c>
      <c r="O18" s="50">
        <f>'נוסטרו חיים'!O18+'כללי והון'!O18</f>
        <v>0</v>
      </c>
      <c r="P18" s="60" t="str">
        <f t="shared" si="5"/>
        <v/>
      </c>
      <c r="Q18" s="50">
        <f>'נוסטרו חיים'!Q18+'כללי והון'!Q18</f>
        <v>0</v>
      </c>
      <c r="R18" s="60" t="str">
        <f t="shared" si="6"/>
        <v/>
      </c>
      <c r="S18" s="50">
        <f>'נוסטרו חיים'!S18+'כללי והון'!S18</f>
        <v>0</v>
      </c>
      <c r="T18" s="60" t="str">
        <f t="shared" si="7"/>
        <v/>
      </c>
      <c r="U18" s="77">
        <f>'נוסטרו חיים'!U18+'כללי והון'!U18</f>
        <v>0</v>
      </c>
      <c r="V18" s="68" t="str">
        <f t="shared" si="8"/>
        <v/>
      </c>
      <c r="W18" s="84">
        <f>'נוסטרו חיים'!W18+'כללי והון'!W18</f>
        <v>0</v>
      </c>
      <c r="X18" s="68" t="str">
        <f t="shared" si="9"/>
        <v/>
      </c>
      <c r="Y18" s="84">
        <f>'נוסטרו חיים'!Y18+'כללי והון'!Y18</f>
        <v>0</v>
      </c>
      <c r="Z18" s="68" t="str">
        <f t="shared" si="10"/>
        <v/>
      </c>
    </row>
    <row r="19" spans="1:26">
      <c r="A19" s="32"/>
      <c r="B19" s="30" t="s">
        <v>24</v>
      </c>
      <c r="C19" s="50">
        <f>'נוסטרו חיים'!C19+'כללי והון'!C19</f>
        <v>0</v>
      </c>
      <c r="D19" s="60">
        <f t="shared" si="0"/>
        <v>0</v>
      </c>
      <c r="E19" s="50">
        <f>'נוסטרו חיים'!E19+'כללי והון'!E19</f>
        <v>0</v>
      </c>
      <c r="F19" s="60">
        <f t="shared" si="0"/>
        <v>0</v>
      </c>
      <c r="G19" s="50">
        <f>'נוסטרו חיים'!G19+'כללי והון'!G19</f>
        <v>0</v>
      </c>
      <c r="H19" s="80">
        <f t="shared" si="1"/>
        <v>0</v>
      </c>
      <c r="I19" s="77">
        <f>'נוסטרו חיים'!I19+'כללי והון'!I19</f>
        <v>0</v>
      </c>
      <c r="J19" s="68" t="str">
        <f t="shared" si="2"/>
        <v/>
      </c>
      <c r="K19" s="84">
        <f>'נוסטרו חיים'!K19+'כללי והון'!K19</f>
        <v>0</v>
      </c>
      <c r="L19" s="68" t="str">
        <f t="shared" si="3"/>
        <v/>
      </c>
      <c r="M19" s="84">
        <f>'נוסטרו חיים'!M19+'כללי והון'!M19</f>
        <v>0</v>
      </c>
      <c r="N19" s="68" t="str">
        <f t="shared" si="4"/>
        <v/>
      </c>
      <c r="O19" s="50">
        <f>'נוסטרו חיים'!O19+'כללי והון'!O19</f>
        <v>0</v>
      </c>
      <c r="P19" s="60" t="str">
        <f t="shared" si="5"/>
        <v/>
      </c>
      <c r="Q19" s="50">
        <f>'נוסטרו חיים'!Q19+'כללי והון'!Q19</f>
        <v>0</v>
      </c>
      <c r="R19" s="60" t="str">
        <f t="shared" si="6"/>
        <v/>
      </c>
      <c r="S19" s="50">
        <f>'נוסטרו חיים'!S19+'כללי והון'!S19</f>
        <v>0</v>
      </c>
      <c r="T19" s="60" t="str">
        <f t="shared" si="7"/>
        <v/>
      </c>
      <c r="U19" s="77">
        <f>'נוסטרו חיים'!U19+'כללי והון'!U19</f>
        <v>0</v>
      </c>
      <c r="V19" s="68" t="str">
        <f t="shared" si="8"/>
        <v/>
      </c>
      <c r="W19" s="84">
        <f>'נוסטרו חיים'!W19+'כללי והון'!W19</f>
        <v>0</v>
      </c>
      <c r="X19" s="68" t="str">
        <f t="shared" si="9"/>
        <v/>
      </c>
      <c r="Y19" s="84">
        <f>'נוסטרו חיים'!Y19+'כללי והון'!Y19</f>
        <v>0</v>
      </c>
      <c r="Z19" s="68" t="str">
        <f t="shared" si="10"/>
        <v/>
      </c>
    </row>
    <row r="20" spans="1:26">
      <c r="A20" s="28"/>
      <c r="B20" s="30" t="s">
        <v>25</v>
      </c>
      <c r="C20" s="50">
        <f>'נוסטרו חיים'!C20+'כללי והון'!C20</f>
        <v>37251</v>
      </c>
      <c r="D20" s="60">
        <f t="shared" si="0"/>
        <v>0.54314417356817912</v>
      </c>
      <c r="E20" s="50">
        <f>'נוסטרו חיים'!E20+'כללי והון'!E20</f>
        <v>37251</v>
      </c>
      <c r="F20" s="60">
        <f t="shared" si="0"/>
        <v>0.68566853188042998</v>
      </c>
      <c r="G20" s="50">
        <f>'נוסטרו חיים'!G20+'כללי והון'!G20</f>
        <v>476191</v>
      </c>
      <c r="H20" s="80">
        <f t="shared" si="1"/>
        <v>0.10197444851488605</v>
      </c>
      <c r="I20" s="77">
        <f>'נוסטרו חיים'!I20+'כללי והון'!I20</f>
        <v>0</v>
      </c>
      <c r="J20" s="68" t="str">
        <f t="shared" si="2"/>
        <v/>
      </c>
      <c r="K20" s="84">
        <f>'נוסטרו חיים'!K20+'כללי והון'!K20</f>
        <v>0</v>
      </c>
      <c r="L20" s="68" t="str">
        <f t="shared" si="3"/>
        <v/>
      </c>
      <c r="M20" s="84">
        <f>'נוסטרו חיים'!M20+'כללי והון'!M20</f>
        <v>0</v>
      </c>
      <c r="N20" s="68" t="str">
        <f t="shared" si="4"/>
        <v/>
      </c>
      <c r="O20" s="50">
        <f>'נוסטרו חיים'!O20+'כללי והון'!O20</f>
        <v>0</v>
      </c>
      <c r="P20" s="60" t="str">
        <f t="shared" si="5"/>
        <v/>
      </c>
      <c r="Q20" s="50">
        <f>'נוסטרו חיים'!Q20+'כללי והון'!Q20</f>
        <v>0</v>
      </c>
      <c r="R20" s="60" t="str">
        <f t="shared" si="6"/>
        <v/>
      </c>
      <c r="S20" s="50">
        <f>'נוסטרו חיים'!S20+'כללי והון'!S20</f>
        <v>0</v>
      </c>
      <c r="T20" s="60" t="str">
        <f t="shared" si="7"/>
        <v/>
      </c>
      <c r="U20" s="77">
        <f>'נוסטרו חיים'!U20+'כללי והון'!U20</f>
        <v>0</v>
      </c>
      <c r="V20" s="68" t="str">
        <f t="shared" si="8"/>
        <v/>
      </c>
      <c r="W20" s="84">
        <f>'נוסטרו חיים'!W20+'כללי והון'!W20</f>
        <v>0</v>
      </c>
      <c r="X20" s="68" t="str">
        <f t="shared" si="9"/>
        <v/>
      </c>
      <c r="Y20" s="84">
        <f>'נוסטרו חיים'!Y20+'כללי והון'!Y20</f>
        <v>0</v>
      </c>
      <c r="Z20" s="68" t="str">
        <f t="shared" si="10"/>
        <v/>
      </c>
    </row>
    <row r="21" spans="1:26">
      <c r="A21" s="28"/>
      <c r="B21" s="30" t="s">
        <v>26</v>
      </c>
      <c r="C21" s="50">
        <f>'נוסטרו חיים'!C21+'כללי והון'!C21</f>
        <v>4347</v>
      </c>
      <c r="D21" s="60">
        <f t="shared" si="0"/>
        <v>6.3382129942843812E-2</v>
      </c>
      <c r="E21" s="50">
        <f>'נוסטרו חיים'!E21+'כללי והון'!E21</f>
        <v>4347</v>
      </c>
      <c r="F21" s="60">
        <f t="shared" si="0"/>
        <v>8.0013989103224853E-2</v>
      </c>
      <c r="G21" s="50">
        <f>'נוסטרו חיים'!G21+'כללי והון'!G21</f>
        <v>314286</v>
      </c>
      <c r="H21" s="80">
        <f t="shared" si="1"/>
        <v>6.730312317105841E-2</v>
      </c>
      <c r="I21" s="77">
        <f>'נוסטרו חיים'!I21+'כללי והון'!I21</f>
        <v>0</v>
      </c>
      <c r="J21" s="68" t="str">
        <f t="shared" si="2"/>
        <v/>
      </c>
      <c r="K21" s="84">
        <f>'נוסטרו חיים'!K21+'כללי והון'!K21</f>
        <v>0</v>
      </c>
      <c r="L21" s="68" t="str">
        <f t="shared" si="3"/>
        <v/>
      </c>
      <c r="M21" s="84">
        <f>'נוסטרו חיים'!M21+'כללי והון'!M21</f>
        <v>0</v>
      </c>
      <c r="N21" s="68" t="str">
        <f t="shared" si="4"/>
        <v/>
      </c>
      <c r="O21" s="50">
        <f>'נוסטרו חיים'!O21+'כללי והון'!O21</f>
        <v>0</v>
      </c>
      <c r="P21" s="60" t="str">
        <f t="shared" si="5"/>
        <v/>
      </c>
      <c r="Q21" s="50">
        <f>'נוסטרו חיים'!Q21+'כללי והון'!Q21</f>
        <v>0</v>
      </c>
      <c r="R21" s="60" t="str">
        <f t="shared" si="6"/>
        <v/>
      </c>
      <c r="S21" s="50">
        <f>'נוסטרו חיים'!S21+'כללי והון'!S21</f>
        <v>0</v>
      </c>
      <c r="T21" s="60" t="str">
        <f t="shared" si="7"/>
        <v/>
      </c>
      <c r="U21" s="77">
        <f>'נוסטרו חיים'!U21+'כללי והון'!U21</f>
        <v>0</v>
      </c>
      <c r="V21" s="68" t="str">
        <f t="shared" si="8"/>
        <v/>
      </c>
      <c r="W21" s="84">
        <f>'נוסטרו חיים'!W21+'כללי והון'!W21</f>
        <v>0</v>
      </c>
      <c r="X21" s="68" t="str">
        <f t="shared" si="9"/>
        <v/>
      </c>
      <c r="Y21" s="84">
        <f>'נוסטרו חיים'!Y21+'כללי והון'!Y21</f>
        <v>0</v>
      </c>
      <c r="Z21" s="68" t="str">
        <f t="shared" si="10"/>
        <v/>
      </c>
    </row>
    <row r="22" spans="1:26">
      <c r="A22" s="28"/>
      <c r="B22" s="30" t="s">
        <v>27</v>
      </c>
      <c r="C22" s="50">
        <f>'נוסטרו חיים'!C22+'כללי והון'!C22</f>
        <v>1226</v>
      </c>
      <c r="D22" s="60">
        <f t="shared" si="0"/>
        <v>1.7875889420272951E-2</v>
      </c>
      <c r="E22" s="50">
        <f>'נוסטרו חיים'!E22+'כללי והון'!E22</f>
        <v>1226</v>
      </c>
      <c r="F22" s="60">
        <f t="shared" si="0"/>
        <v>2.2566632307465764E-2</v>
      </c>
      <c r="G22" s="50">
        <f>'נוסטרו חיים'!G22+'כללי והון'!G22</f>
        <v>0</v>
      </c>
      <c r="H22" s="80">
        <f t="shared" si="1"/>
        <v>0</v>
      </c>
      <c r="I22" s="77">
        <f>'נוסטרו חיים'!I22+'כללי והון'!I22</f>
        <v>0</v>
      </c>
      <c r="J22" s="68" t="str">
        <f t="shared" si="2"/>
        <v/>
      </c>
      <c r="K22" s="84">
        <f>'נוסטרו חיים'!K22+'כללי והון'!K22</f>
        <v>0</v>
      </c>
      <c r="L22" s="68" t="str">
        <f t="shared" si="3"/>
        <v/>
      </c>
      <c r="M22" s="84">
        <f>'נוסטרו חיים'!M22+'כללי והון'!M22</f>
        <v>0</v>
      </c>
      <c r="N22" s="68" t="str">
        <f t="shared" si="4"/>
        <v/>
      </c>
      <c r="O22" s="50">
        <f>'נוסטרו חיים'!O22+'כללי והון'!O22</f>
        <v>0</v>
      </c>
      <c r="P22" s="60" t="str">
        <f t="shared" si="5"/>
        <v/>
      </c>
      <c r="Q22" s="50">
        <f>'נוסטרו חיים'!Q22+'כללי והון'!Q22</f>
        <v>0</v>
      </c>
      <c r="R22" s="60" t="str">
        <f t="shared" si="6"/>
        <v/>
      </c>
      <c r="S22" s="50">
        <f>'נוסטרו חיים'!S22+'כללי והון'!S22</f>
        <v>0</v>
      </c>
      <c r="T22" s="60" t="str">
        <f t="shared" si="7"/>
        <v/>
      </c>
      <c r="U22" s="77">
        <f>'נוסטרו חיים'!U22+'כללי והון'!U22</f>
        <v>0</v>
      </c>
      <c r="V22" s="68" t="str">
        <f t="shared" si="8"/>
        <v/>
      </c>
      <c r="W22" s="84">
        <f>'נוסטרו חיים'!W22+'כללי והון'!W22</f>
        <v>0</v>
      </c>
      <c r="X22" s="68" t="str">
        <f t="shared" si="9"/>
        <v/>
      </c>
      <c r="Y22" s="84">
        <f>'נוסטרו חיים'!Y22+'כללי והון'!Y22</f>
        <v>0</v>
      </c>
      <c r="Z22" s="68" t="str">
        <f t="shared" si="10"/>
        <v/>
      </c>
    </row>
    <row r="23" spans="1:26">
      <c r="A23" s="33"/>
      <c r="B23" s="34" t="s">
        <v>28</v>
      </c>
      <c r="C23" s="51">
        <f>SUM(C8:C22)</f>
        <v>68584</v>
      </c>
      <c r="D23" s="61">
        <f t="shared" si="0"/>
        <v>1</v>
      </c>
      <c r="E23" s="51">
        <f>SUM(E8:E22)</f>
        <v>54328</v>
      </c>
      <c r="F23" s="61">
        <f t="shared" si="0"/>
        <v>1</v>
      </c>
      <c r="G23" s="51">
        <f>SUM(G8:G22)</f>
        <v>4669709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</row>
    <row r="24" spans="1:26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>
      <c r="A25" s="10"/>
      <c r="B25" s="29" t="s">
        <v>29</v>
      </c>
      <c r="C25" s="50">
        <f>'נוסטרו חיים'!C25+'כללי והון'!C25</f>
        <v>61768</v>
      </c>
      <c r="D25" s="60">
        <f>IFERROR(C25/C$27,"")</f>
        <v>0.90061821999300129</v>
      </c>
      <c r="E25" s="50">
        <f>'נוסטרו חיים'!E25+'כללי והון'!E25</f>
        <v>48348</v>
      </c>
      <c r="F25" s="60">
        <f>IFERROR(E25/E$27,"")</f>
        <v>0.88992784567810335</v>
      </c>
      <c r="G25" s="50">
        <f>'נוסטרו חיים'!G25+'כללי והון'!G25</f>
        <v>4399117</v>
      </c>
      <c r="H25" s="80">
        <f>IFERROR(G25/G$27,"")</f>
        <v>0.94205357506140641</v>
      </c>
      <c r="I25" s="77">
        <f>'נוסטרו חיים'!I25+'כללי והון'!I25</f>
        <v>0</v>
      </c>
      <c r="J25" s="68" t="str">
        <f>IFERROR(I25/I$27,"")</f>
        <v/>
      </c>
      <c r="K25" s="84">
        <f>'נוסטרו חיים'!K25+'כללי והון'!K25</f>
        <v>0</v>
      </c>
      <c r="L25" s="68" t="str">
        <f>IFERROR(K25/K$27,"")</f>
        <v/>
      </c>
      <c r="M25" s="84">
        <f>'נוסטרו חיים'!M25+'כללי והון'!M25</f>
        <v>0</v>
      </c>
      <c r="N25" s="68" t="str">
        <f>IFERROR(M25/M$27,"")</f>
        <v/>
      </c>
      <c r="O25" s="50">
        <f>'נוסטרו חיים'!O25+'כללי והון'!O25</f>
        <v>0</v>
      </c>
      <c r="P25" s="60" t="str">
        <f>IFERROR(O25/O$27,"")</f>
        <v/>
      </c>
      <c r="Q25" s="50">
        <f>'נוסטרו חיים'!Q25+'כללי והון'!Q25</f>
        <v>0</v>
      </c>
      <c r="R25" s="60" t="str">
        <f>IFERROR(Q25/Q$27,"")</f>
        <v/>
      </c>
      <c r="S25" s="50">
        <f>'נוסטרו חיים'!S25+'כללי והון'!S25</f>
        <v>0</v>
      </c>
      <c r="T25" s="60" t="str">
        <f>IFERROR(S25/S$27,"")</f>
        <v/>
      </c>
      <c r="U25" s="77">
        <f>'נוסטרו חיים'!U25+'כללי והון'!U25</f>
        <v>0</v>
      </c>
      <c r="V25" s="68" t="str">
        <f>IFERROR(U25/U$27,"")</f>
        <v/>
      </c>
      <c r="W25" s="84">
        <f>'נוסטרו חיים'!W25+'כללי והון'!W25</f>
        <v>0</v>
      </c>
      <c r="X25" s="68" t="str">
        <f>IFERROR(W25/W$27,"")</f>
        <v/>
      </c>
      <c r="Y25" s="84">
        <f>'נוסטרו חיים'!Y25+'כללי והון'!Y25</f>
        <v>0</v>
      </c>
      <c r="Z25" s="68" t="str">
        <f>IFERROR(Y25/Y$27,"")</f>
        <v/>
      </c>
    </row>
    <row r="26" spans="1:26">
      <c r="A26" s="10"/>
      <c r="B26" s="30" t="s">
        <v>30</v>
      </c>
      <c r="C26" s="50">
        <f>'נוסטרו חיים'!C26+'כללי והון'!C26</f>
        <v>6816</v>
      </c>
      <c r="D26" s="60">
        <f t="shared" ref="D26:F27" si="11">IFERROR(C26/C$27,"")</f>
        <v>9.938178000699871E-2</v>
      </c>
      <c r="E26" s="50">
        <f>'נוסטרו חיים'!E26+'כללי והון'!E26</f>
        <v>5980</v>
      </c>
      <c r="F26" s="60">
        <f t="shared" si="11"/>
        <v>0.11007215432189663</v>
      </c>
      <c r="G26" s="50">
        <f>'נוסטרו חיים'!G26+'כללי והון'!G26</f>
        <v>270593</v>
      </c>
      <c r="H26" s="80">
        <f t="shared" ref="H26:H27" si="12">IFERROR(G26/G$27,"")</f>
        <v>5.7946424938593616E-2</v>
      </c>
      <c r="I26" s="77">
        <f>'נוסטרו חיים'!I26+'כללי והון'!I26</f>
        <v>0</v>
      </c>
      <c r="J26" s="68" t="str">
        <f t="shared" ref="J26:J27" si="13">IFERROR(I26/I$27,"")</f>
        <v/>
      </c>
      <c r="K26" s="84">
        <f>'נוסטרו חיים'!K26+'כללי והון'!K26</f>
        <v>0</v>
      </c>
      <c r="L26" s="68" t="str">
        <f t="shared" ref="L26:L27" si="14">IFERROR(K26/K$27,"")</f>
        <v/>
      </c>
      <c r="M26" s="84">
        <f>'נוסטרו חיים'!M26+'כללי והון'!M26</f>
        <v>0</v>
      </c>
      <c r="N26" s="68" t="str">
        <f t="shared" ref="N26:N27" si="15">IFERROR(M26/M$27,"")</f>
        <v/>
      </c>
      <c r="O26" s="50">
        <f>'נוסטרו חיים'!O26+'כללי והון'!O26</f>
        <v>0</v>
      </c>
      <c r="P26" s="60" t="str">
        <f t="shared" ref="P26:P27" si="16">IFERROR(O26/O$27,"")</f>
        <v/>
      </c>
      <c r="Q26" s="50">
        <f>'נוסטרו חיים'!Q26+'כללי והון'!Q26</f>
        <v>0</v>
      </c>
      <c r="R26" s="60" t="str">
        <f t="shared" ref="R26:R27" si="17">IFERROR(Q26/Q$27,"")</f>
        <v/>
      </c>
      <c r="S26" s="50">
        <f>'נוסטרו חיים'!S26+'כללי והון'!S26</f>
        <v>0</v>
      </c>
      <c r="T26" s="60" t="str">
        <f t="shared" ref="T26:T27" si="18">IFERROR(S26/S$27,"")</f>
        <v/>
      </c>
      <c r="U26" s="77">
        <f>'נוסטרו חיים'!U26+'כללי והון'!U26</f>
        <v>0</v>
      </c>
      <c r="V26" s="68" t="str">
        <f t="shared" ref="V26:V27" si="19">IFERROR(U26/U$27,"")</f>
        <v/>
      </c>
      <c r="W26" s="84">
        <f>'נוסטרו חיים'!W26+'כללי והון'!W26</f>
        <v>0</v>
      </c>
      <c r="X26" s="68" t="str">
        <f t="shared" ref="X26:X27" si="20">IFERROR(W26/W$27,"")</f>
        <v/>
      </c>
      <c r="Y26" s="84">
        <f>'נוסטרו חיים'!Y26+'כללי והון'!Y26</f>
        <v>0</v>
      </c>
      <c r="Z26" s="68" t="str">
        <f t="shared" ref="Z26:Z27" si="21">IFERROR(Y26/Y$27,"")</f>
        <v/>
      </c>
    </row>
    <row r="27" spans="1:26">
      <c r="A27" s="10"/>
      <c r="B27" s="34" t="s">
        <v>28</v>
      </c>
      <c r="C27" s="51">
        <f>SUM(C25:C26)</f>
        <v>68584</v>
      </c>
      <c r="D27" s="61">
        <f t="shared" si="11"/>
        <v>1</v>
      </c>
      <c r="E27" s="51">
        <f>SUM(E25:E26)</f>
        <v>54328</v>
      </c>
      <c r="F27" s="61">
        <f t="shared" si="11"/>
        <v>1</v>
      </c>
      <c r="G27" s="51">
        <f>SUM(G25:G26)</f>
        <v>4669710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</row>
    <row r="28" spans="1:26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>
      <c r="A29" s="10"/>
      <c r="B29" s="29" t="s">
        <v>31</v>
      </c>
      <c r="C29" s="50">
        <f>'נוסטרו חיים'!C29+'כללי והון'!C29</f>
        <v>22094</v>
      </c>
      <c r="D29" s="60">
        <f>IFERROR(C29/C$31,"")</f>
        <v>0.32214980388726067</v>
      </c>
      <c r="E29" s="50">
        <f>'נוסטרו חיים'!E29+'כללי והון'!E29</f>
        <v>7839</v>
      </c>
      <c r="F29" s="60">
        <f>IFERROR(E29/E$31,"")</f>
        <v>0.14429023707848623</v>
      </c>
      <c r="G29" s="50">
        <f>'נוסטרו חיים'!G29+'כללי והון'!G29</f>
        <v>3048852</v>
      </c>
      <c r="H29" s="80">
        <f>IFERROR(G29/G$31,"")</f>
        <v>0.65289964473168571</v>
      </c>
      <c r="I29" s="77">
        <f>'נוסטרו חיים'!I29+'כללי והון'!I29</f>
        <v>0</v>
      </c>
      <c r="J29" s="68" t="str">
        <f>IFERROR(I29/I$31,"")</f>
        <v/>
      </c>
      <c r="K29" s="84">
        <f>'נוסטרו חיים'!K29+'כללי והון'!K29</f>
        <v>0</v>
      </c>
      <c r="L29" s="68" t="str">
        <f>IFERROR(K29/K$31,"")</f>
        <v/>
      </c>
      <c r="M29" s="84">
        <f>'נוסטרו חיים'!M29+'כללי והון'!M29</f>
        <v>0</v>
      </c>
      <c r="N29" s="68" t="str">
        <f>IFERROR(M29/M$31,"")</f>
        <v/>
      </c>
      <c r="O29" s="50">
        <f>'נוסטרו חיים'!O29+'כללי והון'!O29</f>
        <v>0</v>
      </c>
      <c r="P29" s="60" t="str">
        <f>IFERROR(O29/O$31,"")</f>
        <v/>
      </c>
      <c r="Q29" s="50">
        <f>'נוסטרו חיים'!Q29+'כללי והון'!Q29</f>
        <v>0</v>
      </c>
      <c r="R29" s="60" t="str">
        <f>IFERROR(Q29/Q$31,"")</f>
        <v/>
      </c>
      <c r="S29" s="50">
        <f>'נוסטרו חיים'!S29+'כללי והון'!S29</f>
        <v>0</v>
      </c>
      <c r="T29" s="60" t="str">
        <f>IFERROR(S29/S$31,"")</f>
        <v/>
      </c>
      <c r="U29" s="77">
        <f>'נוסטרו חיים'!U29+'כללי והון'!U29</f>
        <v>0</v>
      </c>
      <c r="V29" s="68" t="str">
        <f>IFERROR(U29/U$31,"")</f>
        <v/>
      </c>
      <c r="W29" s="84">
        <f>'נוסטרו חיים'!W29+'כללי והון'!W29</f>
        <v>0</v>
      </c>
      <c r="X29" s="68" t="str">
        <f>IFERROR(W29/W$31,"")</f>
        <v/>
      </c>
      <c r="Y29" s="84">
        <f>'נוסטרו חיים'!Y29+'כללי והון'!Y29</f>
        <v>0</v>
      </c>
      <c r="Z29" s="68" t="str">
        <f>IFERROR(Y29/Y$31,"")</f>
        <v/>
      </c>
    </row>
    <row r="30" spans="1:26">
      <c r="A30" s="10"/>
      <c r="B30" s="30" t="s">
        <v>32</v>
      </c>
      <c r="C30" s="50">
        <f>'נוסטרו חיים'!C30+'כללי והון'!C30</f>
        <v>46489</v>
      </c>
      <c r="D30" s="60">
        <f t="shared" ref="D30:F31" si="22">IFERROR(C30/C$31,"")</f>
        <v>0.67785019611273933</v>
      </c>
      <c r="E30" s="50">
        <f>'נוסטרו חיים'!E30+'כללי והון'!E30</f>
        <v>46489</v>
      </c>
      <c r="F30" s="60">
        <f t="shared" si="22"/>
        <v>0.85570976292151379</v>
      </c>
      <c r="G30" s="50">
        <f>'נוסטרו חיים'!G30+'כללי והון'!G30</f>
        <v>1620858</v>
      </c>
      <c r="H30" s="80">
        <f t="shared" ref="H30:H31" si="23">IFERROR(G30/G$31,"")</f>
        <v>0.34710035526831429</v>
      </c>
      <c r="I30" s="77">
        <f>'נוסטרו חיים'!I30+'כללי והון'!I30</f>
        <v>0</v>
      </c>
      <c r="J30" s="68" t="str">
        <f t="shared" ref="J30:J31" si="24">IFERROR(I30/I$31,"")</f>
        <v/>
      </c>
      <c r="K30" s="84">
        <f>'נוסטרו חיים'!K30+'כללי והון'!K30</f>
        <v>0</v>
      </c>
      <c r="L30" s="68" t="str">
        <f t="shared" ref="L30:L31" si="25">IFERROR(K30/K$31,"")</f>
        <v/>
      </c>
      <c r="M30" s="84">
        <f>'נוסטרו חיים'!M30+'כללי והון'!M30</f>
        <v>0</v>
      </c>
      <c r="N30" s="68" t="str">
        <f t="shared" ref="N30:N31" si="26">IFERROR(M30/M$31,"")</f>
        <v/>
      </c>
      <c r="O30" s="50">
        <f>'נוסטרו חיים'!O30+'כללי והון'!O30</f>
        <v>0</v>
      </c>
      <c r="P30" s="60" t="str">
        <f t="shared" ref="P30:P31" si="27">IFERROR(O30/O$31,"")</f>
        <v/>
      </c>
      <c r="Q30" s="50">
        <f>'נוסטרו חיים'!Q30+'כללי והון'!Q30</f>
        <v>0</v>
      </c>
      <c r="R30" s="60" t="str">
        <f t="shared" ref="R30:R31" si="28">IFERROR(Q30/Q$31,"")</f>
        <v/>
      </c>
      <c r="S30" s="50">
        <f>'נוסטרו חיים'!S30+'כללי והון'!S30</f>
        <v>0</v>
      </c>
      <c r="T30" s="60" t="str">
        <f t="shared" ref="T30:T31" si="29">IFERROR(S30/S$31,"")</f>
        <v/>
      </c>
      <c r="U30" s="77">
        <f>'נוסטרו חיים'!U30+'כללי והון'!U30</f>
        <v>0</v>
      </c>
      <c r="V30" s="68" t="str">
        <f t="shared" ref="V30:V31" si="30">IFERROR(U30/U$31,"")</f>
        <v/>
      </c>
      <c r="W30" s="84">
        <f>'נוסטרו חיים'!W30+'כללי והון'!W30</f>
        <v>0</v>
      </c>
      <c r="X30" s="68" t="str">
        <f t="shared" ref="X30:X31" si="31">IFERROR(W30/W$31,"")</f>
        <v/>
      </c>
      <c r="Y30" s="84">
        <f>'נוסטרו חיים'!Y30+'כללי והון'!Y30</f>
        <v>0</v>
      </c>
      <c r="Z30" s="68" t="str">
        <f t="shared" ref="Z30:Z31" si="32">IFERROR(Y30/Y$31,"")</f>
        <v/>
      </c>
    </row>
    <row r="31" spans="1:26">
      <c r="A31" s="10"/>
      <c r="B31" s="34" t="s">
        <v>28</v>
      </c>
      <c r="C31" s="51">
        <f>SUM(C29:C30)</f>
        <v>68583</v>
      </c>
      <c r="D31" s="61">
        <f t="shared" si="22"/>
        <v>1</v>
      </c>
      <c r="E31" s="51">
        <f>SUM(E29:E30)</f>
        <v>54328</v>
      </c>
      <c r="F31" s="61">
        <f t="shared" si="22"/>
        <v>1</v>
      </c>
      <c r="G31" s="51">
        <f>SUM(G29:G30)</f>
        <v>4669710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</row>
    <row r="32" spans="1:26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>
      <c r="A34" s="15"/>
      <c r="B34" s="16">
        <f>+B6</f>
        <v>2026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>
      <c r="A36" s="10"/>
      <c r="B36" s="29" t="s">
        <v>13</v>
      </c>
      <c r="C36" s="49">
        <f>C8</f>
        <v>2397</v>
      </c>
      <c r="D36" s="59">
        <f>IFERROR(C36/C$51,"")</f>
        <v>3.4949842528869707E-2</v>
      </c>
      <c r="E36" s="49">
        <f>E8</f>
        <v>2397</v>
      </c>
      <c r="F36" s="59">
        <f>IFERROR(E36/E$51,"")</f>
        <v>4.4120895302606392E-2</v>
      </c>
      <c r="G36" s="49">
        <f>G8</f>
        <v>128660</v>
      </c>
      <c r="H36" s="59">
        <f>IFERROR(G36/G$51,"")</f>
        <v>2.7552038039201157E-2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>
      <c r="A37" s="10"/>
      <c r="B37" s="30" t="s">
        <v>14</v>
      </c>
      <c r="C37" s="50">
        <f t="shared" ref="C37:E50" si="33">C9</f>
        <v>7619</v>
      </c>
      <c r="D37" s="60">
        <f t="shared" ref="D37:F51" si="34">IFERROR(C37/C$51,"")</f>
        <v>0.11109005015747113</v>
      </c>
      <c r="E37" s="50">
        <f t="shared" si="33"/>
        <v>1748</v>
      </c>
      <c r="F37" s="60">
        <f t="shared" si="34"/>
        <v>3.2174937417169786E-2</v>
      </c>
      <c r="G37" s="50">
        <f t="shared" ref="G37:G50" si="35">G9</f>
        <v>1259823</v>
      </c>
      <c r="H37" s="60">
        <f t="shared" ref="H37:H51" si="36">IFERROR(G37/G$51,"")</f>
        <v>0.26978619010306637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</row>
    <row r="38" spans="1:26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</row>
    <row r="39" spans="1:26">
      <c r="A39" s="10"/>
      <c r="B39" s="30" t="s">
        <v>16</v>
      </c>
      <c r="C39" s="50">
        <f t="shared" si="33"/>
        <v>10578</v>
      </c>
      <c r="D39" s="60">
        <f t="shared" si="34"/>
        <v>0.15423422372565029</v>
      </c>
      <c r="E39" s="50">
        <f t="shared" si="33"/>
        <v>2193</v>
      </c>
      <c r="F39" s="60">
        <f t="shared" si="34"/>
        <v>4.0365925489618613E-2</v>
      </c>
      <c r="G39" s="50">
        <f t="shared" si="35"/>
        <v>1261511</v>
      </c>
      <c r="H39" s="60">
        <f t="shared" si="36"/>
        <v>0.27014766873053547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</row>
    <row r="40" spans="1:26">
      <c r="A40" s="10"/>
      <c r="B40" s="30" t="s">
        <v>17</v>
      </c>
      <c r="C40" s="50">
        <f t="shared" si="33"/>
        <v>308</v>
      </c>
      <c r="D40" s="60">
        <f t="shared" si="34"/>
        <v>4.4908433453866789E-3</v>
      </c>
      <c r="E40" s="50">
        <f t="shared" si="33"/>
        <v>308</v>
      </c>
      <c r="F40" s="60">
        <f t="shared" si="34"/>
        <v>5.6692681490207626E-3</v>
      </c>
      <c r="G40" s="50">
        <f t="shared" si="35"/>
        <v>35515</v>
      </c>
      <c r="H40" s="60">
        <f t="shared" si="36"/>
        <v>7.6053989659741108E-3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</row>
    <row r="41" spans="1:26">
      <c r="A41" s="10"/>
      <c r="B41" s="30" t="s">
        <v>18</v>
      </c>
      <c r="C41" s="50">
        <f t="shared" si="33"/>
        <v>-227</v>
      </c>
      <c r="D41" s="60">
        <f t="shared" si="34"/>
        <v>-3.3098098681908317E-3</v>
      </c>
      <c r="E41" s="50">
        <f t="shared" si="33"/>
        <v>-227</v>
      </c>
      <c r="F41" s="60">
        <f t="shared" si="34"/>
        <v>-4.1783242526873803E-3</v>
      </c>
      <c r="G41" s="50">
        <f t="shared" si="35"/>
        <v>28675</v>
      </c>
      <c r="H41" s="60">
        <f t="shared" si="36"/>
        <v>6.1406395987415917E-3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</row>
    <row r="42" spans="1:26">
      <c r="A42" s="10"/>
      <c r="B42" s="30" t="s">
        <v>19</v>
      </c>
      <c r="C42" s="50">
        <f t="shared" si="33"/>
        <v>-3911</v>
      </c>
      <c r="D42" s="60">
        <f t="shared" si="34"/>
        <v>-5.7024962090283446E-2</v>
      </c>
      <c r="E42" s="50">
        <f t="shared" si="33"/>
        <v>-3911</v>
      </c>
      <c r="F42" s="60">
        <f t="shared" si="34"/>
        <v>-7.1988661463701961E-2</v>
      </c>
      <c r="G42" s="50">
        <f t="shared" si="35"/>
        <v>77519</v>
      </c>
      <c r="H42" s="60">
        <f t="shared" si="36"/>
        <v>1.660039201586223E-2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</row>
    <row r="43" spans="1:26">
      <c r="A43" s="10"/>
      <c r="B43" s="30" t="s">
        <v>20</v>
      </c>
      <c r="C43" s="50">
        <f t="shared" si="33"/>
        <v>5411</v>
      </c>
      <c r="D43" s="60">
        <f t="shared" si="34"/>
        <v>7.8895952408725073E-2</v>
      </c>
      <c r="E43" s="50">
        <f t="shared" si="33"/>
        <v>5411</v>
      </c>
      <c r="F43" s="60">
        <f t="shared" si="34"/>
        <v>9.9598733618023849E-2</v>
      </c>
      <c r="G43" s="50">
        <f t="shared" si="35"/>
        <v>321337</v>
      </c>
      <c r="H43" s="60">
        <f t="shared" si="36"/>
        <v>6.8813067366724559E-2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</row>
    <row r="44" spans="1:26">
      <c r="A44" s="10"/>
      <c r="B44" s="30" t="s">
        <v>21</v>
      </c>
      <c r="C44" s="50">
        <f t="shared" si="33"/>
        <v>1288</v>
      </c>
      <c r="D44" s="60">
        <f t="shared" si="34"/>
        <v>1.8779890353435205E-2</v>
      </c>
      <c r="E44" s="50">
        <f t="shared" si="33"/>
        <v>1288</v>
      </c>
      <c r="F44" s="60">
        <f t="shared" si="34"/>
        <v>2.3707848623177735E-2</v>
      </c>
      <c r="G44" s="50">
        <f t="shared" si="35"/>
        <v>432092</v>
      </c>
      <c r="H44" s="60">
        <f t="shared" si="36"/>
        <v>9.2530819372256393E-2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</row>
    <row r="45" spans="1:26">
      <c r="A45" s="10"/>
      <c r="B45" s="30" t="s">
        <v>22</v>
      </c>
      <c r="C45" s="50">
        <f t="shared" si="33"/>
        <v>2297</v>
      </c>
      <c r="D45" s="60">
        <f t="shared" si="34"/>
        <v>3.3491776507640264E-2</v>
      </c>
      <c r="E45" s="50">
        <f t="shared" si="33"/>
        <v>2297</v>
      </c>
      <c r="F45" s="60">
        <f t="shared" si="34"/>
        <v>4.2280223825651594E-2</v>
      </c>
      <c r="G45" s="50">
        <f t="shared" si="35"/>
        <v>334100</v>
      </c>
      <c r="H45" s="60">
        <f t="shared" si="36"/>
        <v>7.1546214121693666E-2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</row>
    <row r="46" spans="1:26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</row>
    <row r="47" spans="1:26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</row>
    <row r="48" spans="1:26">
      <c r="A48" s="10"/>
      <c r="B48" s="30" t="s">
        <v>25</v>
      </c>
      <c r="C48" s="50">
        <f t="shared" si="33"/>
        <v>37251</v>
      </c>
      <c r="D48" s="60">
        <f t="shared" si="34"/>
        <v>0.54314417356817912</v>
      </c>
      <c r="E48" s="50">
        <f t="shared" si="33"/>
        <v>37251</v>
      </c>
      <c r="F48" s="60">
        <f t="shared" si="34"/>
        <v>0.68566853188042998</v>
      </c>
      <c r="G48" s="50">
        <f t="shared" si="35"/>
        <v>476191</v>
      </c>
      <c r="H48" s="60">
        <f t="shared" si="36"/>
        <v>0.10197444851488605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 t="shared" si="40"/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</row>
    <row r="49" spans="1:26">
      <c r="A49" s="10"/>
      <c r="B49" s="30" t="s">
        <v>26</v>
      </c>
      <c r="C49" s="50">
        <f t="shared" si="33"/>
        <v>4347</v>
      </c>
      <c r="D49" s="60">
        <f t="shared" si="34"/>
        <v>6.3382129942843812E-2</v>
      </c>
      <c r="E49" s="50">
        <f t="shared" si="33"/>
        <v>4347</v>
      </c>
      <c r="F49" s="60">
        <f t="shared" si="34"/>
        <v>8.0013989103224853E-2</v>
      </c>
      <c r="G49" s="50">
        <f t="shared" si="35"/>
        <v>314286</v>
      </c>
      <c r="H49" s="60">
        <f t="shared" si="36"/>
        <v>6.730312317105841E-2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</row>
    <row r="50" spans="1:26">
      <c r="A50" s="10"/>
      <c r="B50" s="30" t="s">
        <v>27</v>
      </c>
      <c r="C50" s="50">
        <f t="shared" si="33"/>
        <v>1226</v>
      </c>
      <c r="D50" s="60">
        <f t="shared" si="34"/>
        <v>1.7875889420272951E-2</v>
      </c>
      <c r="E50" s="50">
        <f t="shared" si="33"/>
        <v>1226</v>
      </c>
      <c r="F50" s="60">
        <f t="shared" si="34"/>
        <v>2.2566632307465764E-2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</row>
    <row r="51" spans="1:26">
      <c r="A51" s="10"/>
      <c r="B51" s="34" t="s">
        <v>28</v>
      </c>
      <c r="C51" s="51">
        <f>SUM(C36:C50)</f>
        <v>68584</v>
      </c>
      <c r="D51" s="61">
        <f t="shared" si="34"/>
        <v>1</v>
      </c>
      <c r="E51" s="51">
        <f>SUM(E36:E50)</f>
        <v>54328</v>
      </c>
      <c r="F51" s="61">
        <f t="shared" si="34"/>
        <v>1</v>
      </c>
      <c r="G51" s="51">
        <f>SUM(G36:G50)</f>
        <v>4669709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</row>
    <row r="52" spans="1:26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>
      <c r="A53" s="10"/>
      <c r="B53" s="29" t="s">
        <v>29</v>
      </c>
      <c r="C53" s="50">
        <f t="shared" ref="C53:E54" si="54">C25</f>
        <v>61768</v>
      </c>
      <c r="D53" s="60">
        <f>IFERROR(C53/C$55,"")</f>
        <v>0.90061821999300129</v>
      </c>
      <c r="E53" s="50">
        <f t="shared" si="54"/>
        <v>48348</v>
      </c>
      <c r="F53" s="60">
        <f>IFERROR(E53/E$55,"")</f>
        <v>0.88992784567810335</v>
      </c>
      <c r="G53" s="50">
        <f t="shared" ref="G53:G54" si="55">G25</f>
        <v>4399117</v>
      </c>
      <c r="H53" s="60">
        <f>IFERROR(G53/G$55,"")</f>
        <v>0.94205357506140641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</row>
    <row r="54" spans="1:26">
      <c r="A54" s="10"/>
      <c r="B54" s="30" t="s">
        <v>30</v>
      </c>
      <c r="C54" s="50">
        <f t="shared" si="54"/>
        <v>6816</v>
      </c>
      <c r="D54" s="60">
        <f t="shared" ref="D54:F55" si="65">IFERROR(C54/C$55,"")</f>
        <v>9.938178000699871E-2</v>
      </c>
      <c r="E54" s="50">
        <f t="shared" si="54"/>
        <v>5980</v>
      </c>
      <c r="F54" s="60">
        <f t="shared" si="65"/>
        <v>0.11007215432189663</v>
      </c>
      <c r="G54" s="50">
        <f t="shared" si="55"/>
        <v>270593</v>
      </c>
      <c r="H54" s="60">
        <f t="shared" ref="H54:H55" si="66">IFERROR(G54/G$55,"")</f>
        <v>5.7946424938593616E-2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</row>
    <row r="55" spans="1:26">
      <c r="A55" s="10"/>
      <c r="B55" s="34" t="s">
        <v>28</v>
      </c>
      <c r="C55" s="51">
        <f>SUM(C53:C54)</f>
        <v>68584</v>
      </c>
      <c r="D55" s="61">
        <f t="shared" si="65"/>
        <v>1</v>
      </c>
      <c r="E55" s="51">
        <f>SUM(E53:E54)</f>
        <v>54328</v>
      </c>
      <c r="F55" s="61">
        <f t="shared" si="65"/>
        <v>1</v>
      </c>
      <c r="G55" s="51">
        <f>SUM(G53:G54)</f>
        <v>4669710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</row>
    <row r="56" spans="1:26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>
      <c r="A57" s="10"/>
      <c r="B57" s="29" t="s">
        <v>31</v>
      </c>
      <c r="C57" s="50">
        <f t="shared" ref="C57:E58" si="75">C29</f>
        <v>22094</v>
      </c>
      <c r="D57" s="60">
        <f>IFERROR(C57/C$59,"")</f>
        <v>0.32214980388726067</v>
      </c>
      <c r="E57" s="50">
        <f t="shared" si="75"/>
        <v>7839</v>
      </c>
      <c r="F57" s="60">
        <f>IFERROR(E57/E$59,"")</f>
        <v>0.14429023707848623</v>
      </c>
      <c r="G57" s="50">
        <f t="shared" ref="G57:G58" si="76">G29</f>
        <v>3048852</v>
      </c>
      <c r="H57" s="60">
        <f>IFERROR(G57/G$59,"")</f>
        <v>0.65289964473168571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</row>
    <row r="58" spans="1:26">
      <c r="A58" s="10"/>
      <c r="B58" s="30" t="s">
        <v>32</v>
      </c>
      <c r="C58" s="50">
        <f t="shared" si="75"/>
        <v>46489</v>
      </c>
      <c r="D58" s="60">
        <f t="shared" ref="D58:F59" si="86">IFERROR(C58/C$59,"")</f>
        <v>0.67785019611273933</v>
      </c>
      <c r="E58" s="50">
        <f t="shared" si="75"/>
        <v>46489</v>
      </c>
      <c r="F58" s="60">
        <f t="shared" si="86"/>
        <v>0.85570976292151379</v>
      </c>
      <c r="G58" s="50">
        <f t="shared" si="76"/>
        <v>1620858</v>
      </c>
      <c r="H58" s="60">
        <f t="shared" ref="H58:H59" si="87">IFERROR(G58/G$59,"")</f>
        <v>0.34710035526831429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</row>
    <row r="59" spans="1:26">
      <c r="A59" s="10"/>
      <c r="B59" s="34" t="s">
        <v>28</v>
      </c>
      <c r="C59" s="51">
        <f>SUM(C57:C58)</f>
        <v>68583</v>
      </c>
      <c r="D59" s="61">
        <f t="shared" si="86"/>
        <v>1</v>
      </c>
      <c r="E59" s="51">
        <f>SUM(E57:E58)</f>
        <v>54328</v>
      </c>
      <c r="F59" s="61">
        <f t="shared" si="86"/>
        <v>1</v>
      </c>
      <c r="G59" s="51">
        <f>SUM(G57:G58)</f>
        <v>4669710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</row>
    <row r="60" spans="1:26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2026-05-27T11:57:40Z</dcterms:modified>
</cp:coreProperties>
</file>